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-oka\Documents\01_公会計\02_作業フォルダ\03_後志\後志教育研修センター組合-20250127T010732Z-001\後志教育研修センター組合\"/>
    </mc:Choice>
  </mc:AlternateContent>
  <xr:revisionPtr revIDLastSave="0" documentId="13_ncr:1_{26601BB8-8830-4C2C-82FD-E83B310A3627}" xr6:coauthVersionLast="47" xr6:coauthVersionMax="47" xr10:uidLastSave="{00000000-0000-0000-0000-000000000000}"/>
  <bookViews>
    <workbookView xWindow="-120" yWindow="-120" windowWidth="20730" windowHeight="11040" tabRatio="908" xr2:uid="{00000000-000D-0000-FFFF-FFFF00000000}"/>
  </bookViews>
  <sheets>
    <sheet name="按分率" sheetId="33" r:id="rId1"/>
    <sheet name="貸借対照表（BS）" sheetId="11" r:id="rId2"/>
    <sheet name="行政コスト計算書（PL）" sheetId="12" r:id="rId3"/>
    <sheet name="純資産変動計算書（NW）" sheetId="8" r:id="rId4"/>
    <sheet name="資金収支計算書（CF）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0" i="11" l="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D55" i="10"/>
  <c r="D51" i="10"/>
  <c r="D49" i="10"/>
  <c r="D48" i="10"/>
  <c r="D39" i="10"/>
  <c r="D29" i="10"/>
  <c r="D27" i="10"/>
  <c r="D25" i="10"/>
  <c r="D21" i="10"/>
  <c r="D20" i="10"/>
  <c r="D19" i="10"/>
  <c r="D18" i="10"/>
  <c r="D17" i="10"/>
  <c r="D16" i="10"/>
  <c r="D13" i="10"/>
  <c r="D12" i="10"/>
  <c r="D11" i="10"/>
  <c r="D10" i="10"/>
  <c r="D9" i="10"/>
  <c r="D8" i="10"/>
  <c r="D7" i="10"/>
  <c r="D6" i="10"/>
  <c r="D5" i="10"/>
  <c r="D19" i="8"/>
  <c r="D18" i="8"/>
  <c r="D9" i="8"/>
  <c r="D8" i="8"/>
  <c r="D7" i="8"/>
  <c r="D6" i="8"/>
  <c r="D5" i="8"/>
  <c r="D4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D38" i="12"/>
  <c r="D28" i="12"/>
  <c r="D27" i="12"/>
  <c r="D25" i="12"/>
  <c r="D21" i="12"/>
  <c r="D20" i="12"/>
  <c r="D19" i="12"/>
  <c r="D17" i="12"/>
  <c r="D16" i="12"/>
  <c r="D12" i="12"/>
  <c r="D11" i="12"/>
  <c r="D10" i="12"/>
  <c r="D7" i="12"/>
  <c r="D6" i="12"/>
  <c r="D5" i="12"/>
  <c r="D4" i="12"/>
  <c r="D86" i="11"/>
  <c r="D85" i="11"/>
  <c r="D83" i="11"/>
  <c r="D82" i="11"/>
  <c r="D63" i="11"/>
  <c r="D57" i="11"/>
  <c r="D56" i="11"/>
  <c r="D52" i="11"/>
  <c r="D51" i="11"/>
  <c r="D50" i="11"/>
  <c r="K3" i="10"/>
  <c r="K3" i="8"/>
  <c r="M3" i="10"/>
  <c r="M44" i="10" s="1"/>
  <c r="N3" i="10"/>
  <c r="N12" i="10" s="1"/>
  <c r="O3" i="10"/>
  <c r="O54" i="10" s="1"/>
  <c r="U3" i="10"/>
  <c r="U55" i="10" s="1"/>
  <c r="V3" i="10"/>
  <c r="V49" i="10" s="1"/>
  <c r="W3" i="10"/>
  <c r="W42" i="10" s="1"/>
  <c r="L3" i="8"/>
  <c r="L3" i="10" s="1"/>
  <c r="L54" i="10" s="1"/>
  <c r="M3" i="8"/>
  <c r="N3" i="8"/>
  <c r="O3" i="8"/>
  <c r="P3" i="8"/>
  <c r="P17" i="8" s="1"/>
  <c r="Q3" i="8"/>
  <c r="Q3" i="10" s="1"/>
  <c r="R3" i="8"/>
  <c r="R3" i="10" s="1"/>
  <c r="S3" i="8"/>
  <c r="S3" i="10" s="1"/>
  <c r="T3" i="8"/>
  <c r="T3" i="10" s="1"/>
  <c r="U3" i="8"/>
  <c r="V3" i="8"/>
  <c r="W3" i="8"/>
  <c r="X3" i="8"/>
  <c r="X18" i="8" s="1"/>
  <c r="K2" i="8"/>
  <c r="K2" i="10"/>
  <c r="K2" i="12"/>
  <c r="L2" i="8"/>
  <c r="M2" i="8"/>
  <c r="N2" i="8"/>
  <c r="O2" i="8"/>
  <c r="P2" i="8"/>
  <c r="Q2" i="8"/>
  <c r="R2" i="8"/>
  <c r="S2" i="8"/>
  <c r="T2" i="8"/>
  <c r="U2" i="8"/>
  <c r="V2" i="8"/>
  <c r="W2" i="8"/>
  <c r="X2" i="8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K3" i="11"/>
  <c r="L3" i="11"/>
  <c r="M3" i="11"/>
  <c r="N3" i="11"/>
  <c r="O3" i="11"/>
  <c r="O11" i="11" s="1"/>
  <c r="P3" i="11"/>
  <c r="Q3" i="11"/>
  <c r="R3" i="11"/>
  <c r="S3" i="11"/>
  <c r="T3" i="11"/>
  <c r="T49" i="11" s="1"/>
  <c r="U3" i="11"/>
  <c r="V3" i="11"/>
  <c r="W3" i="11"/>
  <c r="X3" i="11"/>
  <c r="X62" i="11" s="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W18" i="8"/>
  <c r="V18" i="8"/>
  <c r="U18" i="8"/>
  <c r="S18" i="8"/>
  <c r="U17" i="8"/>
  <c r="V16" i="8"/>
  <c r="U16" i="8"/>
  <c r="S16" i="8"/>
  <c r="U15" i="8"/>
  <c r="S15" i="8"/>
  <c r="W14" i="8"/>
  <c r="S14" i="8"/>
  <c r="V13" i="8"/>
  <c r="S13" i="8"/>
  <c r="R13" i="8"/>
  <c r="X12" i="8"/>
  <c r="U12" i="8"/>
  <c r="W11" i="8"/>
  <c r="V11" i="8"/>
  <c r="X10" i="8"/>
  <c r="U10" i="8"/>
  <c r="S10" i="8"/>
  <c r="W9" i="8"/>
  <c r="V9" i="8"/>
  <c r="U9" i="8"/>
  <c r="U8" i="8"/>
  <c r="S8" i="8"/>
  <c r="X7" i="8"/>
  <c r="U7" i="8"/>
  <c r="S7" i="8"/>
  <c r="S6" i="8"/>
  <c r="X5" i="8"/>
  <c r="U5" i="8"/>
  <c r="S5" i="8"/>
  <c r="X4" i="8"/>
  <c r="W4" i="8"/>
  <c r="U4" i="8"/>
  <c r="X15" i="8"/>
  <c r="W6" i="8"/>
  <c r="U19" i="8"/>
  <c r="S17" i="8"/>
  <c r="W53" i="10"/>
  <c r="W51" i="10"/>
  <c r="W49" i="10"/>
  <c r="V47" i="10"/>
  <c r="U47" i="10"/>
  <c r="V44" i="10"/>
  <c r="U41" i="10"/>
  <c r="W39" i="10"/>
  <c r="V38" i="10"/>
  <c r="U35" i="10"/>
  <c r="W33" i="10"/>
  <c r="V32" i="10"/>
  <c r="W29" i="10"/>
  <c r="U29" i="10"/>
  <c r="W25" i="10"/>
  <c r="W23" i="10"/>
  <c r="V23" i="10"/>
  <c r="V22" i="10"/>
  <c r="V19" i="10"/>
  <c r="W17" i="10"/>
  <c r="W14" i="10"/>
  <c r="U14" i="10"/>
  <c r="W11" i="10"/>
  <c r="V10" i="10"/>
  <c r="U9" i="10"/>
  <c r="W8" i="10"/>
  <c r="V8" i="10"/>
  <c r="U6" i="10"/>
  <c r="T39" i="11"/>
  <c r="T17" i="11"/>
  <c r="X5" i="11"/>
  <c r="V79" i="11"/>
  <c r="U79" i="11"/>
  <c r="T84" i="11"/>
  <c r="S84" i="11"/>
  <c r="R76" i="11"/>
  <c r="O15" i="8"/>
  <c r="N15" i="8"/>
  <c r="O14" i="8"/>
  <c r="N14" i="8"/>
  <c r="M14" i="8"/>
  <c r="O12" i="8"/>
  <c r="O10" i="8"/>
  <c r="O8" i="8"/>
  <c r="O7" i="8"/>
  <c r="N7" i="8"/>
  <c r="O6" i="8"/>
  <c r="N6" i="8"/>
  <c r="O4" i="8"/>
  <c r="O19" i="8"/>
  <c r="N16" i="8"/>
  <c r="M15" i="8"/>
  <c r="K19" i="8"/>
  <c r="O49" i="10"/>
  <c r="O46" i="10"/>
  <c r="O45" i="10"/>
  <c r="K38" i="10"/>
  <c r="M30" i="10"/>
  <c r="M28" i="10"/>
  <c r="M18" i="10"/>
  <c r="M13" i="10"/>
  <c r="O7" i="10"/>
  <c r="M5" i="10"/>
  <c r="K5" i="10"/>
  <c r="O41" i="10"/>
  <c r="K31" i="10"/>
  <c r="Q86" i="11"/>
  <c r="Q15" i="11"/>
  <c r="P40" i="11"/>
  <c r="N30" i="11"/>
  <c r="M50" i="11"/>
  <c r="L75" i="11"/>
  <c r="E2" i="10"/>
  <c r="F2" i="10"/>
  <c r="G2" i="10"/>
  <c r="H2" i="10"/>
  <c r="I2" i="10"/>
  <c r="J2" i="10"/>
  <c r="D2" i="10"/>
  <c r="E2" i="8"/>
  <c r="F2" i="8"/>
  <c r="G2" i="8"/>
  <c r="H2" i="8"/>
  <c r="I2" i="8"/>
  <c r="J2" i="8"/>
  <c r="D2" i="8"/>
  <c r="E2" i="12"/>
  <c r="F2" i="12"/>
  <c r="G2" i="12"/>
  <c r="H2" i="12"/>
  <c r="I2" i="12"/>
  <c r="J2" i="12"/>
  <c r="D2" i="12"/>
  <c r="E2" i="11"/>
  <c r="F2" i="11"/>
  <c r="G2" i="11"/>
  <c r="H2" i="11"/>
  <c r="I2" i="11"/>
  <c r="J2" i="11"/>
  <c r="D2" i="11"/>
  <c r="R22" i="10" l="1"/>
  <c r="R25" i="10"/>
  <c r="R53" i="10"/>
  <c r="R15" i="10"/>
  <c r="R11" i="10"/>
  <c r="R19" i="10"/>
  <c r="R6" i="10"/>
  <c r="R18" i="10"/>
  <c r="T37" i="10"/>
  <c r="T55" i="10"/>
  <c r="T31" i="10"/>
  <c r="T25" i="10"/>
  <c r="T13" i="10"/>
  <c r="T48" i="10"/>
  <c r="T42" i="10"/>
  <c r="T16" i="10"/>
  <c r="T7" i="10"/>
  <c r="T53" i="10"/>
  <c r="T34" i="10"/>
  <c r="T19" i="10"/>
  <c r="T6" i="10"/>
  <c r="T46" i="10"/>
  <c r="T29" i="10"/>
  <c r="T5" i="10"/>
  <c r="T38" i="10"/>
  <c r="T22" i="10"/>
  <c r="T8" i="10"/>
  <c r="Q14" i="10"/>
  <c r="Q30" i="10"/>
  <c r="Q49" i="10"/>
  <c r="Q55" i="10"/>
  <c r="Q34" i="10"/>
  <c r="Q17" i="10"/>
  <c r="Q33" i="10"/>
  <c r="Q15" i="10"/>
  <c r="Q20" i="10"/>
  <c r="Q28" i="10"/>
  <c r="Q11" i="10"/>
  <c r="R16" i="8"/>
  <c r="R12" i="8"/>
  <c r="O9" i="10"/>
  <c r="O27" i="10"/>
  <c r="M46" i="10"/>
  <c r="L14" i="8"/>
  <c r="U8" i="10"/>
  <c r="W10" i="10"/>
  <c r="V14" i="10"/>
  <c r="U22" i="10"/>
  <c r="V27" i="10"/>
  <c r="W32" i="10"/>
  <c r="U38" i="10"/>
  <c r="W45" i="10"/>
  <c r="U51" i="10"/>
  <c r="R5" i="8"/>
  <c r="R10" i="8"/>
  <c r="R15" i="8"/>
  <c r="X3" i="10"/>
  <c r="P3" i="10"/>
  <c r="O5" i="10"/>
  <c r="O14" i="10"/>
  <c r="M23" i="10"/>
  <c r="L4" i="8"/>
  <c r="U48" i="10"/>
  <c r="V9" i="10"/>
  <c r="U20" i="10"/>
  <c r="V30" i="10"/>
  <c r="V35" i="10"/>
  <c r="R4" i="8"/>
  <c r="R6" i="8"/>
  <c r="R9" i="8"/>
  <c r="T11" i="8"/>
  <c r="M51" i="10"/>
  <c r="M6" i="10"/>
  <c r="O23" i="10"/>
  <c r="M32" i="10"/>
  <c r="O43" i="10"/>
  <c r="V50" i="10"/>
  <c r="U7" i="10"/>
  <c r="W9" i="10"/>
  <c r="V16" i="10"/>
  <c r="W20" i="10"/>
  <c r="W36" i="10"/>
  <c r="V42" i="10"/>
  <c r="U49" i="10"/>
  <c r="R14" i="8"/>
  <c r="M7" i="10"/>
  <c r="O15" i="10"/>
  <c r="W50" i="10"/>
  <c r="V7" i="10"/>
  <c r="U13" i="10"/>
  <c r="U17" i="10"/>
  <c r="U25" i="10"/>
  <c r="U32" i="10"/>
  <c r="R7" i="8"/>
  <c r="R17" i="8"/>
  <c r="X56" i="11"/>
  <c r="T23" i="11"/>
  <c r="T33" i="11"/>
  <c r="U18" i="11"/>
  <c r="V35" i="11"/>
  <c r="P8" i="11"/>
  <c r="V25" i="11"/>
  <c r="U68" i="11"/>
  <c r="O27" i="11"/>
  <c r="S5" i="11"/>
  <c r="X11" i="11"/>
  <c r="X27" i="11"/>
  <c r="X43" i="11"/>
  <c r="V71" i="11"/>
  <c r="U7" i="11"/>
  <c r="U50" i="11"/>
  <c r="U8" i="11"/>
  <c r="V19" i="11"/>
  <c r="V51" i="11"/>
  <c r="V8" i="11"/>
  <c r="V9" i="11"/>
  <c r="V41" i="11"/>
  <c r="U5" i="11"/>
  <c r="X13" i="11"/>
  <c r="X29" i="11"/>
  <c r="X45" i="11"/>
  <c r="V77" i="11"/>
  <c r="U78" i="11"/>
  <c r="V6" i="11"/>
  <c r="V17" i="11"/>
  <c r="V33" i="11"/>
  <c r="V49" i="11"/>
  <c r="X79" i="11"/>
  <c r="U34" i="11"/>
  <c r="O22" i="11"/>
  <c r="S8" i="11"/>
  <c r="T58" i="11"/>
  <c r="Q5" i="11"/>
  <c r="P30" i="11"/>
  <c r="Q41" i="11"/>
  <c r="P59" i="11"/>
  <c r="S6" i="11"/>
  <c r="S14" i="11"/>
  <c r="U24" i="11"/>
  <c r="S30" i="11"/>
  <c r="U40" i="11"/>
  <c r="S46" i="11"/>
  <c r="S59" i="11"/>
  <c r="S83" i="11"/>
  <c r="U3" i="12"/>
  <c r="U36" i="12" s="1"/>
  <c r="O15" i="11"/>
  <c r="P23" i="11"/>
  <c r="P31" i="11"/>
  <c r="P61" i="11"/>
  <c r="U6" i="11"/>
  <c r="T9" i="11"/>
  <c r="R15" i="11"/>
  <c r="X19" i="11"/>
  <c r="T25" i="11"/>
  <c r="R31" i="11"/>
  <c r="X35" i="11"/>
  <c r="T41" i="11"/>
  <c r="R47" i="11"/>
  <c r="X51" i="11"/>
  <c r="V60" i="11"/>
  <c r="R73" i="11"/>
  <c r="R84" i="11"/>
  <c r="R45" i="11"/>
  <c r="P22" i="11"/>
  <c r="S24" i="11"/>
  <c r="T69" i="11"/>
  <c r="P6" i="11"/>
  <c r="P15" i="11"/>
  <c r="O69" i="11"/>
  <c r="T15" i="11"/>
  <c r="R21" i="11"/>
  <c r="T31" i="11"/>
  <c r="R37" i="11"/>
  <c r="T47" i="11"/>
  <c r="R53" i="11"/>
  <c r="U61" i="11"/>
  <c r="X73" i="11"/>
  <c r="U85" i="11"/>
  <c r="O50" i="11"/>
  <c r="R56" i="11"/>
  <c r="P55" i="11"/>
  <c r="O30" i="11"/>
  <c r="S40" i="11"/>
  <c r="R39" i="11"/>
  <c r="R67" i="11"/>
  <c r="P38" i="11"/>
  <c r="P16" i="11"/>
  <c r="Q25" i="11"/>
  <c r="Q33" i="11"/>
  <c r="O46" i="11"/>
  <c r="Q69" i="11"/>
  <c r="R7" i="11"/>
  <c r="U10" i="11"/>
  <c r="S16" i="11"/>
  <c r="X21" i="11"/>
  <c r="U26" i="11"/>
  <c r="S32" i="11"/>
  <c r="X37" i="11"/>
  <c r="U42" i="11"/>
  <c r="S48" i="11"/>
  <c r="T54" i="11"/>
  <c r="T75" i="11"/>
  <c r="T86" i="11"/>
  <c r="Q7" i="11"/>
  <c r="P78" i="11"/>
  <c r="R5" i="11"/>
  <c r="T7" i="11"/>
  <c r="V11" i="11"/>
  <c r="U16" i="11"/>
  <c r="S22" i="11"/>
  <c r="V27" i="11"/>
  <c r="U32" i="11"/>
  <c r="S38" i="11"/>
  <c r="V43" i="11"/>
  <c r="U48" i="11"/>
  <c r="V54" i="11"/>
  <c r="S66" i="11"/>
  <c r="S76" i="11"/>
  <c r="O38" i="11"/>
  <c r="R23" i="11"/>
  <c r="R13" i="11"/>
  <c r="R29" i="11"/>
  <c r="N78" i="11"/>
  <c r="N3" i="12"/>
  <c r="N36" i="12" s="1"/>
  <c r="N76" i="11"/>
  <c r="M13" i="11"/>
  <c r="O62" i="11"/>
  <c r="O86" i="11"/>
  <c r="O67" i="11"/>
  <c r="O84" i="11"/>
  <c r="O3" i="12"/>
  <c r="N6" i="11"/>
  <c r="Q8" i="11"/>
  <c r="N13" i="11"/>
  <c r="O19" i="11"/>
  <c r="O39" i="11"/>
  <c r="Q48" i="11"/>
  <c r="Q71" i="11"/>
  <c r="L31" i="10"/>
  <c r="L36" i="10"/>
  <c r="L22" i="10"/>
  <c r="L10" i="10"/>
  <c r="L13" i="10"/>
  <c r="L45" i="10"/>
  <c r="L17" i="10"/>
  <c r="N42" i="10"/>
  <c r="P70" i="11"/>
  <c r="P72" i="11"/>
  <c r="P76" i="11"/>
  <c r="O6" i="11"/>
  <c r="O13" i="11"/>
  <c r="M21" i="11"/>
  <c r="O23" i="11"/>
  <c r="O31" i="11"/>
  <c r="P39" i="11"/>
  <c r="M44" i="11"/>
  <c r="N59" i="11"/>
  <c r="N74" i="11"/>
  <c r="P18" i="8"/>
  <c r="P9" i="8"/>
  <c r="P16" i="8"/>
  <c r="P8" i="8"/>
  <c r="M67" i="11"/>
  <c r="M84" i="11"/>
  <c r="N57" i="11"/>
  <c r="Q79" i="11"/>
  <c r="Q65" i="11"/>
  <c r="Q9" i="11"/>
  <c r="Q39" i="11"/>
  <c r="N44" i="11"/>
  <c r="N37" i="10"/>
  <c r="N39" i="10"/>
  <c r="N19" i="10"/>
  <c r="N8" i="10"/>
  <c r="N35" i="10"/>
  <c r="N48" i="10"/>
  <c r="N33" i="10"/>
  <c r="N17" i="10"/>
  <c r="N14" i="10"/>
  <c r="N22" i="10"/>
  <c r="N6" i="10"/>
  <c r="N18" i="10"/>
  <c r="Q19" i="8"/>
  <c r="Q18" i="8"/>
  <c r="Q17" i="8"/>
  <c r="M5" i="11"/>
  <c r="N14" i="11"/>
  <c r="Q23" i="11"/>
  <c r="N54" i="10"/>
  <c r="N5" i="11"/>
  <c r="O7" i="11"/>
  <c r="O10" i="11"/>
  <c r="O14" i="11"/>
  <c r="Q21" i="11"/>
  <c r="P24" i="11"/>
  <c r="N29" i="11"/>
  <c r="P32" i="11"/>
  <c r="O37" i="11"/>
  <c r="Q40" i="11"/>
  <c r="P45" i="11"/>
  <c r="Q52" i="11"/>
  <c r="O79" i="11"/>
  <c r="N28" i="10"/>
  <c r="Q10" i="8"/>
  <c r="K24" i="10"/>
  <c r="K22" i="10"/>
  <c r="K45" i="10"/>
  <c r="Q13" i="11"/>
  <c r="N21" i="11"/>
  <c r="M37" i="11"/>
  <c r="K13" i="10"/>
  <c r="Q9" i="8"/>
  <c r="Q16" i="11"/>
  <c r="O21" i="11"/>
  <c r="M29" i="11"/>
  <c r="Q31" i="11"/>
  <c r="N37" i="11"/>
  <c r="O44" i="11"/>
  <c r="O52" i="11"/>
  <c r="N7" i="10"/>
  <c r="O5" i="11"/>
  <c r="P7" i="11"/>
  <c r="P14" i="11"/>
  <c r="Q17" i="11"/>
  <c r="N22" i="11"/>
  <c r="Q24" i="11"/>
  <c r="O29" i="11"/>
  <c r="Q32" i="11"/>
  <c r="N38" i="11"/>
  <c r="Q54" i="11"/>
  <c r="Q82" i="11"/>
  <c r="K9" i="10"/>
  <c r="N21" i="10"/>
  <c r="O8" i="10"/>
  <c r="P10" i="10"/>
  <c r="O13" i="10"/>
  <c r="Q16" i="10"/>
  <c r="O19" i="10"/>
  <c r="Q24" i="10"/>
  <c r="O29" i="10"/>
  <c r="O32" i="10"/>
  <c r="M36" i="10"/>
  <c r="M41" i="10"/>
  <c r="P47" i="10"/>
  <c r="M52" i="10"/>
  <c r="M5" i="8"/>
  <c r="L13" i="8"/>
  <c r="O16" i="8"/>
  <c r="W3" i="12"/>
  <c r="W83" i="11"/>
  <c r="W74" i="11"/>
  <c r="W66" i="11"/>
  <c r="W57" i="11"/>
  <c r="W84" i="11"/>
  <c r="W75" i="11"/>
  <c r="W67" i="11"/>
  <c r="W58" i="11"/>
  <c r="W85" i="11"/>
  <c r="W76" i="11"/>
  <c r="W68" i="11"/>
  <c r="W59" i="11"/>
  <c r="W86" i="11"/>
  <c r="W77" i="11"/>
  <c r="W69" i="11"/>
  <c r="W60" i="11"/>
  <c r="W12" i="11"/>
  <c r="W20" i="11"/>
  <c r="W28" i="11"/>
  <c r="W36" i="11"/>
  <c r="W44" i="11"/>
  <c r="W52" i="11"/>
  <c r="W70" i="11"/>
  <c r="S48" i="10"/>
  <c r="S39" i="10"/>
  <c r="S31" i="10"/>
  <c r="S22" i="10"/>
  <c r="S14" i="10"/>
  <c r="S50" i="10"/>
  <c r="S51" i="10"/>
  <c r="S43" i="10"/>
  <c r="S34" i="10"/>
  <c r="S25" i="10"/>
  <c r="S17" i="10"/>
  <c r="S49" i="10"/>
  <c r="S42" i="10"/>
  <c r="S38" i="10"/>
  <c r="S8" i="10"/>
  <c r="S47" i="10"/>
  <c r="S45" i="10"/>
  <c r="S27" i="10"/>
  <c r="S23" i="10"/>
  <c r="S20" i="10"/>
  <c r="S9" i="10"/>
  <c r="S54" i="10"/>
  <c r="S52" i="10"/>
  <c r="S36" i="10"/>
  <c r="S33" i="10"/>
  <c r="S30" i="10"/>
  <c r="S10" i="10"/>
  <c r="S18" i="10"/>
  <c r="S15" i="10"/>
  <c r="S11" i="10"/>
  <c r="S12" i="10"/>
  <c r="S21" i="10"/>
  <c r="S24" i="10"/>
  <c r="S28" i="10"/>
  <c r="U15" i="12"/>
  <c r="U17" i="12"/>
  <c r="U6" i="12"/>
  <c r="U19" i="12"/>
  <c r="P6" i="10"/>
  <c r="P8" i="10"/>
  <c r="Q10" i="10"/>
  <c r="Q13" i="10"/>
  <c r="P19" i="10"/>
  <c r="P22" i="10"/>
  <c r="M25" i="10"/>
  <c r="P29" i="10"/>
  <c r="Q32" i="10"/>
  <c r="P36" i="10"/>
  <c r="P41" i="10"/>
  <c r="Q47" i="10"/>
  <c r="O52" i="10"/>
  <c r="O5" i="8"/>
  <c r="O9" i="8"/>
  <c r="M13" i="8"/>
  <c r="X3" i="12"/>
  <c r="X84" i="11"/>
  <c r="X75" i="11"/>
  <c r="X67" i="11"/>
  <c r="X58" i="11"/>
  <c r="X85" i="11"/>
  <c r="X76" i="11"/>
  <c r="X68" i="11"/>
  <c r="X59" i="11"/>
  <c r="X86" i="11"/>
  <c r="X77" i="11"/>
  <c r="X69" i="11"/>
  <c r="X60" i="11"/>
  <c r="X78" i="11"/>
  <c r="X70" i="11"/>
  <c r="X61" i="11"/>
  <c r="X53" i="11"/>
  <c r="R6" i="11"/>
  <c r="S7" i="11"/>
  <c r="T8" i="11"/>
  <c r="U9" i="11"/>
  <c r="V10" i="11"/>
  <c r="W11" i="11"/>
  <c r="X12" i="11"/>
  <c r="R14" i="11"/>
  <c r="S15" i="11"/>
  <c r="T16" i="11"/>
  <c r="U17" i="11"/>
  <c r="V18" i="11"/>
  <c r="W19" i="11"/>
  <c r="X20" i="11"/>
  <c r="R22" i="11"/>
  <c r="S23" i="11"/>
  <c r="T24" i="11"/>
  <c r="U25" i="11"/>
  <c r="V26" i="11"/>
  <c r="W27" i="11"/>
  <c r="X28" i="11"/>
  <c r="R30" i="11"/>
  <c r="S31" i="11"/>
  <c r="T32" i="11"/>
  <c r="U33" i="11"/>
  <c r="V34" i="11"/>
  <c r="W35" i="11"/>
  <c r="X36" i="11"/>
  <c r="R38" i="11"/>
  <c r="S39" i="11"/>
  <c r="T40" i="11"/>
  <c r="U41" i="11"/>
  <c r="V42" i="11"/>
  <c r="W43" i="11"/>
  <c r="X44" i="11"/>
  <c r="R46" i="11"/>
  <c r="S47" i="11"/>
  <c r="T48" i="11"/>
  <c r="U49" i="11"/>
  <c r="V50" i="11"/>
  <c r="W51" i="11"/>
  <c r="X52" i="11"/>
  <c r="X89" i="11" s="1"/>
  <c r="U54" i="11"/>
  <c r="W56" i="11"/>
  <c r="R59" i="11"/>
  <c r="T61" i="11"/>
  <c r="V63" i="11"/>
  <c r="X66" i="11"/>
  <c r="S69" i="11"/>
  <c r="U71" i="11"/>
  <c r="W73" i="11"/>
  <c r="T78" i="11"/>
  <c r="V80" i="11"/>
  <c r="X83" i="11"/>
  <c r="S86" i="11"/>
  <c r="S29" i="10"/>
  <c r="S32" i="10"/>
  <c r="S35" i="10"/>
  <c r="R46" i="10"/>
  <c r="Q6" i="10"/>
  <c r="Q8" i="10"/>
  <c r="M11" i="10"/>
  <c r="Q19" i="10"/>
  <c r="Q22" i="10"/>
  <c r="M27" i="10"/>
  <c r="Q29" i="10"/>
  <c r="O37" i="10"/>
  <c r="M42" i="10"/>
  <c r="M45" i="10"/>
  <c r="M53" i="10"/>
  <c r="M6" i="8"/>
  <c r="O13" i="8"/>
  <c r="O17" i="8"/>
  <c r="W10" i="11"/>
  <c r="W18" i="11"/>
  <c r="W26" i="11"/>
  <c r="W34" i="11"/>
  <c r="W42" i="11"/>
  <c r="W50" i="11"/>
  <c r="W63" i="11"/>
  <c r="W80" i="11"/>
  <c r="S6" i="10"/>
  <c r="S13" i="10"/>
  <c r="S16" i="10"/>
  <c r="S19" i="10"/>
  <c r="S46" i="10"/>
  <c r="R3" i="12"/>
  <c r="R86" i="11"/>
  <c r="R77" i="11"/>
  <c r="R69" i="11"/>
  <c r="R60" i="11"/>
  <c r="R78" i="11"/>
  <c r="R70" i="11"/>
  <c r="R61" i="11"/>
  <c r="R79" i="11"/>
  <c r="R71" i="11"/>
  <c r="R62" i="11"/>
  <c r="R54" i="11"/>
  <c r="R80" i="11"/>
  <c r="R72" i="11"/>
  <c r="R63" i="11"/>
  <c r="R55" i="11"/>
  <c r="T6" i="11"/>
  <c r="W9" i="11"/>
  <c r="X10" i="11"/>
  <c r="R12" i="11"/>
  <c r="S13" i="11"/>
  <c r="T14" i="11"/>
  <c r="U15" i="11"/>
  <c r="V16" i="11"/>
  <c r="W17" i="11"/>
  <c r="X18" i="11"/>
  <c r="R20" i="11"/>
  <c r="S21" i="11"/>
  <c r="T22" i="11"/>
  <c r="U23" i="11"/>
  <c r="V24" i="11"/>
  <c r="W25" i="11"/>
  <c r="X26" i="11"/>
  <c r="R28" i="11"/>
  <c r="S29" i="11"/>
  <c r="T30" i="11"/>
  <c r="U31" i="11"/>
  <c r="V32" i="11"/>
  <c r="W33" i="11"/>
  <c r="X34" i="11"/>
  <c r="R36" i="11"/>
  <c r="S37" i="11"/>
  <c r="T38" i="11"/>
  <c r="U39" i="11"/>
  <c r="V40" i="11"/>
  <c r="W41" i="11"/>
  <c r="X42" i="11"/>
  <c r="R44" i="11"/>
  <c r="S45" i="11"/>
  <c r="T46" i="11"/>
  <c r="U47" i="11"/>
  <c r="V48" i="11"/>
  <c r="W49" i="11"/>
  <c r="X50" i="11"/>
  <c r="R52" i="11"/>
  <c r="S53" i="11"/>
  <c r="W54" i="11"/>
  <c r="R57" i="11"/>
  <c r="T59" i="11"/>
  <c r="V61" i="11"/>
  <c r="X63" i="11"/>
  <c r="S67" i="11"/>
  <c r="U69" i="11"/>
  <c r="W71" i="11"/>
  <c r="R74" i="11"/>
  <c r="T76" i="11"/>
  <c r="V78" i="11"/>
  <c r="X80" i="11"/>
  <c r="U86" i="11"/>
  <c r="R51" i="10"/>
  <c r="S55" i="10"/>
  <c r="S3" i="12"/>
  <c r="S78" i="11"/>
  <c r="S70" i="11"/>
  <c r="S61" i="11"/>
  <c r="S79" i="11"/>
  <c r="S71" i="11"/>
  <c r="S62" i="11"/>
  <c r="S54" i="11"/>
  <c r="S80" i="11"/>
  <c r="S72" i="11"/>
  <c r="S63" i="11"/>
  <c r="S55" i="11"/>
  <c r="S82" i="11"/>
  <c r="S73" i="11"/>
  <c r="S65" i="11"/>
  <c r="S56" i="11"/>
  <c r="T5" i="11"/>
  <c r="V7" i="11"/>
  <c r="W8" i="11"/>
  <c r="X9" i="11"/>
  <c r="R11" i="11"/>
  <c r="S12" i="11"/>
  <c r="T13" i="11"/>
  <c r="U14" i="11"/>
  <c r="V15" i="11"/>
  <c r="W16" i="11"/>
  <c r="X17" i="11"/>
  <c r="R19" i="11"/>
  <c r="S20" i="11"/>
  <c r="T21" i="11"/>
  <c r="U22" i="11"/>
  <c r="V23" i="11"/>
  <c r="W24" i="11"/>
  <c r="X25" i="11"/>
  <c r="R27" i="11"/>
  <c r="S28" i="11"/>
  <c r="T29" i="11"/>
  <c r="U30" i="11"/>
  <c r="V31" i="11"/>
  <c r="W32" i="11"/>
  <c r="X33" i="11"/>
  <c r="R35" i="11"/>
  <c r="S36" i="11"/>
  <c r="T37" i="11"/>
  <c r="U38" i="11"/>
  <c r="V39" i="11"/>
  <c r="W40" i="11"/>
  <c r="X41" i="11"/>
  <c r="R43" i="11"/>
  <c r="S44" i="11"/>
  <c r="T45" i="11"/>
  <c r="U46" i="11"/>
  <c r="V47" i="11"/>
  <c r="W48" i="11"/>
  <c r="X49" i="11"/>
  <c r="R51" i="11"/>
  <c r="S52" i="11"/>
  <c r="T53" i="11"/>
  <c r="X54" i="11"/>
  <c r="S57" i="11"/>
  <c r="U59" i="11"/>
  <c r="W61" i="11"/>
  <c r="R65" i="11"/>
  <c r="T67" i="11"/>
  <c r="V69" i="11"/>
  <c r="X71" i="11"/>
  <c r="S74" i="11"/>
  <c r="U76" i="11"/>
  <c r="W78" i="11"/>
  <c r="R82" i="11"/>
  <c r="V86" i="11"/>
  <c r="X35" i="10"/>
  <c r="X38" i="10"/>
  <c r="O18" i="8"/>
  <c r="T3" i="12"/>
  <c r="T79" i="11"/>
  <c r="T71" i="11"/>
  <c r="T62" i="11"/>
  <c r="T80" i="11"/>
  <c r="T72" i="11"/>
  <c r="T63" i="11"/>
  <c r="T88" i="11" s="1"/>
  <c r="T55" i="11"/>
  <c r="T82" i="11"/>
  <c r="T73" i="11"/>
  <c r="T65" i="11"/>
  <c r="T56" i="11"/>
  <c r="T83" i="11"/>
  <c r="T74" i="11"/>
  <c r="T66" i="11"/>
  <c r="T57" i="11"/>
  <c r="W7" i="11"/>
  <c r="X8" i="11"/>
  <c r="R10" i="11"/>
  <c r="S11" i="11"/>
  <c r="T12" i="11"/>
  <c r="U13" i="11"/>
  <c r="V14" i="11"/>
  <c r="W15" i="11"/>
  <c r="X16" i="11"/>
  <c r="R18" i="11"/>
  <c r="S19" i="11"/>
  <c r="T20" i="11"/>
  <c r="U21" i="11"/>
  <c r="V22" i="11"/>
  <c r="W23" i="11"/>
  <c r="X24" i="11"/>
  <c r="R26" i="11"/>
  <c r="S27" i="11"/>
  <c r="T28" i="11"/>
  <c r="U29" i="11"/>
  <c r="V30" i="11"/>
  <c r="W31" i="11"/>
  <c r="X32" i="11"/>
  <c r="R34" i="11"/>
  <c r="S35" i="11"/>
  <c r="T36" i="11"/>
  <c r="U37" i="11"/>
  <c r="V38" i="11"/>
  <c r="W39" i="11"/>
  <c r="X40" i="11"/>
  <c r="R42" i="11"/>
  <c r="S43" i="11"/>
  <c r="T44" i="11"/>
  <c r="U45" i="11"/>
  <c r="V46" i="11"/>
  <c r="W47" i="11"/>
  <c r="X48" i="11"/>
  <c r="R50" i="11"/>
  <c r="S51" i="11"/>
  <c r="T52" i="11"/>
  <c r="U53" i="11"/>
  <c r="V55" i="11"/>
  <c r="X57" i="11"/>
  <c r="S60" i="11"/>
  <c r="U62" i="11"/>
  <c r="W65" i="11"/>
  <c r="R68" i="11"/>
  <c r="T70" i="11"/>
  <c r="V72" i="11"/>
  <c r="X74" i="11"/>
  <c r="S77" i="11"/>
  <c r="W82" i="11"/>
  <c r="R85" i="11"/>
  <c r="X53" i="10"/>
  <c r="X45" i="10"/>
  <c r="X36" i="10"/>
  <c r="X28" i="10"/>
  <c r="X19" i="10"/>
  <c r="X55" i="10"/>
  <c r="X47" i="10"/>
  <c r="X48" i="10"/>
  <c r="X39" i="10"/>
  <c r="X31" i="10"/>
  <c r="X22" i="10"/>
  <c r="X14" i="10"/>
  <c r="X52" i="10"/>
  <c r="X50" i="10"/>
  <c r="X24" i="10"/>
  <c r="X21" i="10"/>
  <c r="X18" i="10"/>
  <c r="X5" i="10"/>
  <c r="X41" i="10"/>
  <c r="X37" i="10"/>
  <c r="X34" i="10"/>
  <c r="X6" i="10"/>
  <c r="X46" i="10"/>
  <c r="X16" i="10"/>
  <c r="X13" i="10"/>
  <c r="X7" i="10"/>
  <c r="X44" i="10"/>
  <c r="X32" i="10"/>
  <c r="X29" i="10"/>
  <c r="X25" i="10"/>
  <c r="X8" i="10"/>
  <c r="X51" i="10"/>
  <c r="X49" i="10"/>
  <c r="X42" i="10"/>
  <c r="S7" i="10"/>
  <c r="R44" i="10"/>
  <c r="Q5" i="10"/>
  <c r="Q7" i="10"/>
  <c r="Q9" i="10"/>
  <c r="P15" i="10"/>
  <c r="P18" i="10"/>
  <c r="O28" i="10"/>
  <c r="O31" i="10"/>
  <c r="Q38" i="10"/>
  <c r="Q43" i="10"/>
  <c r="Q46" i="10"/>
  <c r="Q50" i="10"/>
  <c r="O55" i="10"/>
  <c r="L12" i="8"/>
  <c r="U80" i="11"/>
  <c r="U72" i="11"/>
  <c r="U63" i="11"/>
  <c r="U88" i="11" s="1"/>
  <c r="U55" i="11"/>
  <c r="U82" i="11"/>
  <c r="U73" i="11"/>
  <c r="U65" i="11"/>
  <c r="U56" i="11"/>
  <c r="U83" i="11"/>
  <c r="U74" i="11"/>
  <c r="U66" i="11"/>
  <c r="U57" i="11"/>
  <c r="U84" i="11"/>
  <c r="U75" i="11"/>
  <c r="U67" i="11"/>
  <c r="U58" i="11"/>
  <c r="V5" i="11"/>
  <c r="W6" i="11"/>
  <c r="X7" i="11"/>
  <c r="R9" i="11"/>
  <c r="S10" i="11"/>
  <c r="T11" i="11"/>
  <c r="U12" i="11"/>
  <c r="V13" i="11"/>
  <c r="W14" i="11"/>
  <c r="X15" i="11"/>
  <c r="R17" i="11"/>
  <c r="S18" i="11"/>
  <c r="T19" i="11"/>
  <c r="U20" i="11"/>
  <c r="V21" i="11"/>
  <c r="W22" i="11"/>
  <c r="X23" i="11"/>
  <c r="R25" i="11"/>
  <c r="S26" i="11"/>
  <c r="T27" i="11"/>
  <c r="U28" i="11"/>
  <c r="V29" i="11"/>
  <c r="W30" i="11"/>
  <c r="X31" i="11"/>
  <c r="R33" i="11"/>
  <c r="S34" i="11"/>
  <c r="T35" i="11"/>
  <c r="U36" i="11"/>
  <c r="V37" i="11"/>
  <c r="W38" i="11"/>
  <c r="X39" i="11"/>
  <c r="R41" i="11"/>
  <c r="S42" i="11"/>
  <c r="T43" i="11"/>
  <c r="U44" i="11"/>
  <c r="V45" i="11"/>
  <c r="W46" i="11"/>
  <c r="X47" i="11"/>
  <c r="R49" i="11"/>
  <c r="S50" i="11"/>
  <c r="T51" i="11"/>
  <c r="U52" i="11"/>
  <c r="V53" i="11"/>
  <c r="W55" i="11"/>
  <c r="R58" i="11"/>
  <c r="T60" i="11"/>
  <c r="V62" i="11"/>
  <c r="X65" i="11"/>
  <c r="S68" i="11"/>
  <c r="U70" i="11"/>
  <c r="W72" i="11"/>
  <c r="R75" i="11"/>
  <c r="T77" i="11"/>
  <c r="X82" i="11"/>
  <c r="S85" i="11"/>
  <c r="R5" i="10"/>
  <c r="X11" i="10"/>
  <c r="X27" i="10"/>
  <c r="X30" i="10"/>
  <c r="X33" i="10"/>
  <c r="R37" i="10"/>
  <c r="R41" i="10"/>
  <c r="S44" i="10"/>
  <c r="R48" i="10"/>
  <c r="O47" i="10"/>
  <c r="L5" i="8"/>
  <c r="V3" i="12"/>
  <c r="V82" i="11"/>
  <c r="V73" i="11"/>
  <c r="V65" i="11"/>
  <c r="V56" i="11"/>
  <c r="V83" i="11"/>
  <c r="V74" i="11"/>
  <c r="V66" i="11"/>
  <c r="V57" i="11"/>
  <c r="V84" i="11"/>
  <c r="V75" i="11"/>
  <c r="V67" i="11"/>
  <c r="V58" i="11"/>
  <c r="V85" i="11"/>
  <c r="V76" i="11"/>
  <c r="V68" i="11"/>
  <c r="V59" i="11"/>
  <c r="W5" i="11"/>
  <c r="X6" i="11"/>
  <c r="R8" i="11"/>
  <c r="S9" i="11"/>
  <c r="T10" i="11"/>
  <c r="U11" i="11"/>
  <c r="V12" i="11"/>
  <c r="W13" i="11"/>
  <c r="X14" i="11"/>
  <c r="R16" i="11"/>
  <c r="S17" i="11"/>
  <c r="T18" i="11"/>
  <c r="U19" i="11"/>
  <c r="V20" i="11"/>
  <c r="W21" i="11"/>
  <c r="X22" i="11"/>
  <c r="R24" i="11"/>
  <c r="S25" i="11"/>
  <c r="T26" i="11"/>
  <c r="U27" i="11"/>
  <c r="V28" i="11"/>
  <c r="W29" i="11"/>
  <c r="X30" i="11"/>
  <c r="R32" i="11"/>
  <c r="S33" i="11"/>
  <c r="T34" i="11"/>
  <c r="U35" i="11"/>
  <c r="V36" i="11"/>
  <c r="W37" i="11"/>
  <c r="X38" i="11"/>
  <c r="R40" i="11"/>
  <c r="S41" i="11"/>
  <c r="T42" i="11"/>
  <c r="U43" i="11"/>
  <c r="V44" i="11"/>
  <c r="W45" i="11"/>
  <c r="X46" i="11"/>
  <c r="R48" i="11"/>
  <c r="S49" i="11"/>
  <c r="T50" i="11"/>
  <c r="U51" i="11"/>
  <c r="V52" i="11"/>
  <c r="W53" i="11"/>
  <c r="X55" i="11"/>
  <c r="S58" i="11"/>
  <c r="U60" i="11"/>
  <c r="W62" i="11"/>
  <c r="R66" i="11"/>
  <c r="T68" i="11"/>
  <c r="V70" i="11"/>
  <c r="X72" i="11"/>
  <c r="S75" i="11"/>
  <c r="U77" i="11"/>
  <c r="W79" i="11"/>
  <c r="R83" i="11"/>
  <c r="T85" i="11"/>
  <c r="R55" i="10"/>
  <c r="R47" i="10"/>
  <c r="R38" i="10"/>
  <c r="R30" i="10"/>
  <c r="R21" i="10"/>
  <c r="R13" i="10"/>
  <c r="R49" i="10"/>
  <c r="R50" i="10"/>
  <c r="R42" i="10"/>
  <c r="R33" i="10"/>
  <c r="R24" i="10"/>
  <c r="R16" i="10"/>
  <c r="R35" i="10"/>
  <c r="R32" i="10"/>
  <c r="R29" i="10"/>
  <c r="R7" i="10"/>
  <c r="R17" i="10"/>
  <c r="R14" i="10"/>
  <c r="R8" i="10"/>
  <c r="R45" i="10"/>
  <c r="R27" i="10"/>
  <c r="R23" i="10"/>
  <c r="R20" i="10"/>
  <c r="R9" i="10"/>
  <c r="R54" i="10"/>
  <c r="R52" i="10"/>
  <c r="R43" i="10"/>
  <c r="R39" i="10"/>
  <c r="R36" i="10"/>
  <c r="R10" i="10"/>
  <c r="S5" i="10"/>
  <c r="R12" i="10"/>
  <c r="X17" i="10"/>
  <c r="X20" i="10"/>
  <c r="X23" i="10"/>
  <c r="R28" i="10"/>
  <c r="R31" i="10"/>
  <c r="R34" i="10"/>
  <c r="S37" i="10"/>
  <c r="S41" i="10"/>
  <c r="S53" i="10"/>
  <c r="T18" i="8"/>
  <c r="T10" i="8"/>
  <c r="T12" i="8"/>
  <c r="T4" i="8"/>
  <c r="T13" i="8"/>
  <c r="T5" i="8"/>
  <c r="T6" i="8"/>
  <c r="T8" i="8"/>
  <c r="T15" i="8"/>
  <c r="T17" i="8"/>
  <c r="T49" i="10"/>
  <c r="T41" i="10"/>
  <c r="T32" i="10"/>
  <c r="T23" i="10"/>
  <c r="T15" i="10"/>
  <c r="T51" i="10"/>
  <c r="T52" i="10"/>
  <c r="T44" i="10"/>
  <c r="T35" i="10"/>
  <c r="T27" i="10"/>
  <c r="T18" i="10"/>
  <c r="U5" i="10"/>
  <c r="V6" i="10"/>
  <c r="W7" i="10"/>
  <c r="T12" i="10"/>
  <c r="V13" i="10"/>
  <c r="W16" i="10"/>
  <c r="W19" i="10"/>
  <c r="T21" i="10"/>
  <c r="W22" i="10"/>
  <c r="T24" i="10"/>
  <c r="T28" i="10"/>
  <c r="U31" i="10"/>
  <c r="U34" i="10"/>
  <c r="U37" i="10"/>
  <c r="V41" i="10"/>
  <c r="U46" i="10"/>
  <c r="T50" i="10"/>
  <c r="V55" i="10"/>
  <c r="X11" i="8"/>
  <c r="X13" i="8"/>
  <c r="T19" i="8"/>
  <c r="U50" i="10"/>
  <c r="U42" i="10"/>
  <c r="U33" i="10"/>
  <c r="U24" i="10"/>
  <c r="U16" i="10"/>
  <c r="U52" i="10"/>
  <c r="U44" i="10"/>
  <c r="U53" i="10"/>
  <c r="U45" i="10"/>
  <c r="U36" i="10"/>
  <c r="U28" i="10"/>
  <c r="U19" i="10"/>
  <c r="V5" i="10"/>
  <c r="W6" i="10"/>
  <c r="T11" i="10"/>
  <c r="U12" i="10"/>
  <c r="U15" i="10"/>
  <c r="U18" i="10"/>
  <c r="U21" i="10"/>
  <c r="V24" i="10"/>
  <c r="V28" i="10"/>
  <c r="V31" i="10"/>
  <c r="W34" i="10"/>
  <c r="W37" i="10"/>
  <c r="T39" i="10"/>
  <c r="W41" i="10"/>
  <c r="T43" i="10"/>
  <c r="V48" i="10"/>
  <c r="V12" i="8"/>
  <c r="V4" i="8"/>
  <c r="V14" i="8"/>
  <c r="V6" i="8"/>
  <c r="V15" i="8"/>
  <c r="V7" i="8"/>
  <c r="V8" i="8"/>
  <c r="V17" i="8"/>
  <c r="V19" i="8"/>
  <c r="V51" i="10"/>
  <c r="V43" i="10"/>
  <c r="V34" i="10"/>
  <c r="V25" i="10"/>
  <c r="V17" i="10"/>
  <c r="V53" i="10"/>
  <c r="V45" i="10"/>
  <c r="V54" i="10"/>
  <c r="V46" i="10"/>
  <c r="V37" i="10"/>
  <c r="V29" i="10"/>
  <c r="V20" i="10"/>
  <c r="W5" i="10"/>
  <c r="T10" i="10"/>
  <c r="U11" i="10"/>
  <c r="V12" i="10"/>
  <c r="V15" i="10"/>
  <c r="V18" i="10"/>
  <c r="V21" i="10"/>
  <c r="W24" i="10"/>
  <c r="W28" i="10"/>
  <c r="T30" i="10"/>
  <c r="W31" i="10"/>
  <c r="T33" i="10"/>
  <c r="T36" i="10"/>
  <c r="U39" i="10"/>
  <c r="U43" i="10"/>
  <c r="W48" i="10"/>
  <c r="V52" i="10"/>
  <c r="T54" i="10"/>
  <c r="W13" i="8"/>
  <c r="W5" i="8"/>
  <c r="W15" i="8"/>
  <c r="W7" i="8"/>
  <c r="W16" i="8"/>
  <c r="W8" i="8"/>
  <c r="V10" i="8"/>
  <c r="W17" i="8"/>
  <c r="W19" i="8"/>
  <c r="W52" i="10"/>
  <c r="W44" i="10"/>
  <c r="W35" i="10"/>
  <c r="W27" i="10"/>
  <c r="W18" i="10"/>
  <c r="W54" i="10"/>
  <c r="W46" i="10"/>
  <c r="W55" i="10"/>
  <c r="W47" i="10"/>
  <c r="W38" i="10"/>
  <c r="W30" i="10"/>
  <c r="W21" i="10"/>
  <c r="W13" i="10"/>
  <c r="T9" i="10"/>
  <c r="U10" i="10"/>
  <c r="V11" i="10"/>
  <c r="W12" i="10"/>
  <c r="T14" i="10"/>
  <c r="W15" i="10"/>
  <c r="T17" i="10"/>
  <c r="T20" i="10"/>
  <c r="U23" i="10"/>
  <c r="U27" i="10"/>
  <c r="U30" i="10"/>
  <c r="V33" i="10"/>
  <c r="V36" i="10"/>
  <c r="V39" i="10"/>
  <c r="W43" i="10"/>
  <c r="T45" i="10"/>
  <c r="T47" i="10"/>
  <c r="U54" i="10"/>
  <c r="X14" i="8"/>
  <c r="X6" i="8"/>
  <c r="X16" i="8"/>
  <c r="X8" i="8"/>
  <c r="X17" i="8"/>
  <c r="X9" i="8"/>
  <c r="V5" i="8"/>
  <c r="T7" i="8"/>
  <c r="T9" i="8"/>
  <c r="W10" i="8"/>
  <c r="W12" i="8"/>
  <c r="T14" i="8"/>
  <c r="T16" i="8"/>
  <c r="X19" i="8"/>
  <c r="S4" i="8"/>
  <c r="U6" i="8"/>
  <c r="R11" i="8"/>
  <c r="S12" i="8"/>
  <c r="U14" i="8"/>
  <c r="R19" i="8"/>
  <c r="R22" i="8" s="1"/>
  <c r="S11" i="8"/>
  <c r="U13" i="8"/>
  <c r="R18" i="8"/>
  <c r="S19" i="8"/>
  <c r="R8" i="8"/>
  <c r="S9" i="8"/>
  <c r="U11" i="8"/>
  <c r="L28" i="11"/>
  <c r="L74" i="11"/>
  <c r="M3" i="12"/>
  <c r="M78" i="11"/>
  <c r="M70" i="11"/>
  <c r="M61" i="11"/>
  <c r="M53" i="11"/>
  <c r="M45" i="11"/>
  <c r="M79" i="11"/>
  <c r="M71" i="11"/>
  <c r="M62" i="11"/>
  <c r="M54" i="11"/>
  <c r="M46" i="11"/>
  <c r="M80" i="11"/>
  <c r="M72" i="11"/>
  <c r="M63" i="11"/>
  <c r="M55" i="11"/>
  <c r="M47" i="11"/>
  <c r="M83" i="11"/>
  <c r="M74" i="11"/>
  <c r="M66" i="11"/>
  <c r="M57" i="11"/>
  <c r="M49" i="11"/>
  <c r="L19" i="11"/>
  <c r="M48" i="11"/>
  <c r="M43" i="11"/>
  <c r="M60" i="11"/>
  <c r="L68" i="11"/>
  <c r="O37" i="12"/>
  <c r="O29" i="12"/>
  <c r="O21" i="12"/>
  <c r="O13" i="12"/>
  <c r="O5" i="12"/>
  <c r="O38" i="12"/>
  <c r="O30" i="12"/>
  <c r="O22" i="12"/>
  <c r="O14" i="12"/>
  <c r="O6" i="12"/>
  <c r="O31" i="12"/>
  <c r="O23" i="12"/>
  <c r="O15" i="12"/>
  <c r="O7" i="12"/>
  <c r="O32" i="12"/>
  <c r="O24" i="12"/>
  <c r="O16" i="12"/>
  <c r="O8" i="12"/>
  <c r="O33" i="12"/>
  <c r="O25" i="12"/>
  <c r="O17" i="12"/>
  <c r="O9" i="12"/>
  <c r="O34" i="12"/>
  <c r="O26" i="12"/>
  <c r="O18" i="12"/>
  <c r="O10" i="12"/>
  <c r="O11" i="12"/>
  <c r="O20" i="12"/>
  <c r="O19" i="12"/>
  <c r="O27" i="12"/>
  <c r="O36" i="12"/>
  <c r="O80" i="11"/>
  <c r="O72" i="11"/>
  <c r="O63" i="11"/>
  <c r="O55" i="11"/>
  <c r="O47" i="11"/>
  <c r="O82" i="11"/>
  <c r="O73" i="11"/>
  <c r="O65" i="11"/>
  <c r="O56" i="11"/>
  <c r="O48" i="11"/>
  <c r="O83" i="11"/>
  <c r="O74" i="11"/>
  <c r="O66" i="11"/>
  <c r="O57" i="11"/>
  <c r="O49" i="11"/>
  <c r="O85" i="11"/>
  <c r="O76" i="11"/>
  <c r="O68" i="11"/>
  <c r="O59" i="11"/>
  <c r="O51" i="11"/>
  <c r="P5" i="11"/>
  <c r="Q6" i="11"/>
  <c r="L9" i="11"/>
  <c r="M10" i="11"/>
  <c r="N11" i="11"/>
  <c r="O12" i="11"/>
  <c r="P13" i="11"/>
  <c r="Q14" i="11"/>
  <c r="L17" i="11"/>
  <c r="M18" i="11"/>
  <c r="N19" i="11"/>
  <c r="O20" i="11"/>
  <c r="P21" i="11"/>
  <c r="Q22" i="11"/>
  <c r="L25" i="11"/>
  <c r="M26" i="11"/>
  <c r="N27" i="11"/>
  <c r="O28" i="11"/>
  <c r="P29" i="11"/>
  <c r="Q30" i="11"/>
  <c r="L33" i="11"/>
  <c r="M34" i="11"/>
  <c r="N35" i="11"/>
  <c r="O36" i="11"/>
  <c r="P37" i="11"/>
  <c r="Q38" i="11"/>
  <c r="L41" i="11"/>
  <c r="M42" i="11"/>
  <c r="N43" i="11"/>
  <c r="P44" i="11"/>
  <c r="P46" i="11"/>
  <c r="M51" i="11"/>
  <c r="O53" i="11"/>
  <c r="Q55" i="11"/>
  <c r="L58" i="11"/>
  <c r="N60" i="11"/>
  <c r="P62" i="11"/>
  <c r="M68" i="11"/>
  <c r="O70" i="11"/>
  <c r="Q72" i="11"/>
  <c r="N77" i="11"/>
  <c r="P79" i="11"/>
  <c r="M85" i="11"/>
  <c r="K52" i="10"/>
  <c r="K54" i="10"/>
  <c r="K46" i="10"/>
  <c r="K37" i="10"/>
  <c r="K29" i="10"/>
  <c r="K20" i="10"/>
  <c r="K55" i="10"/>
  <c r="K36" i="10"/>
  <c r="K32" i="10"/>
  <c r="K18" i="10"/>
  <c r="K14" i="10"/>
  <c r="K6" i="10"/>
  <c r="K42" i="10"/>
  <c r="K28" i="10"/>
  <c r="K23" i="10"/>
  <c r="K7" i="10"/>
  <c r="K50" i="10"/>
  <c r="K47" i="10"/>
  <c r="K33" i="10"/>
  <c r="K19" i="10"/>
  <c r="K15" i="10"/>
  <c r="K8" i="10"/>
  <c r="K53" i="10"/>
  <c r="K48" i="10"/>
  <c r="K34" i="10"/>
  <c r="K30" i="10"/>
  <c r="K16" i="10"/>
  <c r="K10" i="10"/>
  <c r="L5" i="10"/>
  <c r="K11" i="10"/>
  <c r="L18" i="10"/>
  <c r="L20" i="10"/>
  <c r="K25" i="10"/>
  <c r="N36" i="10"/>
  <c r="K39" i="10"/>
  <c r="K51" i="10"/>
  <c r="O4" i="12"/>
  <c r="L3" i="12"/>
  <c r="L86" i="11"/>
  <c r="L77" i="11"/>
  <c r="L69" i="11"/>
  <c r="L60" i="11"/>
  <c r="L52" i="11"/>
  <c r="L78" i="11"/>
  <c r="L70" i="11"/>
  <c r="L61" i="11"/>
  <c r="L53" i="11"/>
  <c r="L79" i="11"/>
  <c r="L71" i="11"/>
  <c r="L62" i="11"/>
  <c r="L54" i="11"/>
  <c r="L46" i="11"/>
  <c r="L82" i="11"/>
  <c r="L73" i="11"/>
  <c r="L65" i="11"/>
  <c r="L56" i="11"/>
  <c r="L48" i="11"/>
  <c r="L20" i="11"/>
  <c r="L36" i="11"/>
  <c r="L57" i="11"/>
  <c r="L11" i="11"/>
  <c r="L27" i="11"/>
  <c r="M82" i="11"/>
  <c r="N12" i="11"/>
  <c r="L18" i="11"/>
  <c r="M35" i="11"/>
  <c r="L51" i="11"/>
  <c r="N70" i="11"/>
  <c r="L8" i="11"/>
  <c r="M9" i="11"/>
  <c r="N10" i="11"/>
  <c r="P12" i="11"/>
  <c r="L16" i="11"/>
  <c r="M17" i="11"/>
  <c r="N18" i="11"/>
  <c r="P20" i="11"/>
  <c r="L24" i="11"/>
  <c r="M25" i="11"/>
  <c r="N26" i="11"/>
  <c r="P28" i="11"/>
  <c r="Q29" i="11"/>
  <c r="L32" i="11"/>
  <c r="M33" i="11"/>
  <c r="N34" i="11"/>
  <c r="O35" i="11"/>
  <c r="P36" i="11"/>
  <c r="Q37" i="11"/>
  <c r="L40" i="11"/>
  <c r="M41" i="11"/>
  <c r="N42" i="11"/>
  <c r="O43" i="11"/>
  <c r="Q44" i="11"/>
  <c r="Q46" i="11"/>
  <c r="L49" i="11"/>
  <c r="N51" i="11"/>
  <c r="P53" i="11"/>
  <c r="M58" i="11"/>
  <c r="O60" i="11"/>
  <c r="Q62" i="11"/>
  <c r="L66" i="11"/>
  <c r="N68" i="11"/>
  <c r="M75" i="11"/>
  <c r="O77" i="11"/>
  <c r="L83" i="11"/>
  <c r="N85" i="11"/>
  <c r="L53" i="10"/>
  <c r="L55" i="10"/>
  <c r="L47" i="10"/>
  <c r="L38" i="10"/>
  <c r="L30" i="10"/>
  <c r="L21" i="10"/>
  <c r="L48" i="10"/>
  <c r="L52" i="10"/>
  <c r="L46" i="10"/>
  <c r="L42" i="10"/>
  <c r="L28" i="10"/>
  <c r="L23" i="10"/>
  <c r="L7" i="10"/>
  <c r="L50" i="10"/>
  <c r="L37" i="10"/>
  <c r="L33" i="10"/>
  <c r="L19" i="10"/>
  <c r="L15" i="10"/>
  <c r="L8" i="10"/>
  <c r="L43" i="10"/>
  <c r="L29" i="10"/>
  <c r="L24" i="10"/>
  <c r="L9" i="10"/>
  <c r="L51" i="10"/>
  <c r="L44" i="10"/>
  <c r="L39" i="10"/>
  <c r="L25" i="10"/>
  <c r="L11" i="10"/>
  <c r="L34" i="10"/>
  <c r="K43" i="10"/>
  <c r="L12" i="11"/>
  <c r="M12" i="11"/>
  <c r="M20" i="11"/>
  <c r="M28" i="11"/>
  <c r="M36" i="11"/>
  <c r="L55" i="11"/>
  <c r="M65" i="11"/>
  <c r="L72" i="11"/>
  <c r="N20" i="11"/>
  <c r="N28" i="11"/>
  <c r="L42" i="11"/>
  <c r="P3" i="12"/>
  <c r="P82" i="11"/>
  <c r="P73" i="11"/>
  <c r="P65" i="11"/>
  <c r="P56" i="11"/>
  <c r="P48" i="11"/>
  <c r="P83" i="11"/>
  <c r="P74" i="11"/>
  <c r="P66" i="11"/>
  <c r="P57" i="11"/>
  <c r="P49" i="11"/>
  <c r="P84" i="11"/>
  <c r="P75" i="11"/>
  <c r="P67" i="11"/>
  <c r="P58" i="11"/>
  <c r="P50" i="11"/>
  <c r="P86" i="11"/>
  <c r="P77" i="11"/>
  <c r="P69" i="11"/>
  <c r="P60" i="11"/>
  <c r="P52" i="11"/>
  <c r="Q3" i="12"/>
  <c r="Q83" i="11"/>
  <c r="Q74" i="11"/>
  <c r="Q66" i="11"/>
  <c r="Q57" i="11"/>
  <c r="Q49" i="11"/>
  <c r="Q84" i="11"/>
  <c r="Q75" i="11"/>
  <c r="Q67" i="11"/>
  <c r="Q58" i="11"/>
  <c r="Q50" i="11"/>
  <c r="Q85" i="11"/>
  <c r="Q76" i="11"/>
  <c r="Q68" i="11"/>
  <c r="Q59" i="11"/>
  <c r="Q51" i="11"/>
  <c r="Q43" i="11"/>
  <c r="Q78" i="11"/>
  <c r="Q70" i="11"/>
  <c r="Q61" i="11"/>
  <c r="Q53" i="11"/>
  <c r="Q45" i="11"/>
  <c r="L7" i="11"/>
  <c r="M8" i="11"/>
  <c r="N9" i="11"/>
  <c r="P11" i="11"/>
  <c r="Q12" i="11"/>
  <c r="L15" i="11"/>
  <c r="M16" i="11"/>
  <c r="N17" i="11"/>
  <c r="O18" i="11"/>
  <c r="P19" i="11"/>
  <c r="Q20" i="11"/>
  <c r="L23" i="11"/>
  <c r="M24" i="11"/>
  <c r="N25" i="11"/>
  <c r="O26" i="11"/>
  <c r="P27" i="11"/>
  <c r="Q28" i="11"/>
  <c r="L31" i="11"/>
  <c r="M32" i="11"/>
  <c r="N33" i="11"/>
  <c r="O34" i="11"/>
  <c r="P35" i="11"/>
  <c r="Q36" i="11"/>
  <c r="L39" i="11"/>
  <c r="M40" i="11"/>
  <c r="N41" i="11"/>
  <c r="O42" i="11"/>
  <c r="P43" i="11"/>
  <c r="L45" i="11"/>
  <c r="L47" i="11"/>
  <c r="N49" i="11"/>
  <c r="P51" i="11"/>
  <c r="M56" i="11"/>
  <c r="O58" i="11"/>
  <c r="Q60" i="11"/>
  <c r="L63" i="11"/>
  <c r="N66" i="11"/>
  <c r="P68" i="11"/>
  <c r="M73" i="11"/>
  <c r="O75" i="11"/>
  <c r="Q77" i="11"/>
  <c r="L80" i="11"/>
  <c r="N83" i="11"/>
  <c r="P85" i="11"/>
  <c r="L16" i="10"/>
  <c r="K27" i="10"/>
  <c r="L32" i="10"/>
  <c r="K41" i="10"/>
  <c r="K49" i="10"/>
  <c r="K13" i="8"/>
  <c r="K5" i="8"/>
  <c r="K14" i="8"/>
  <c r="K6" i="8"/>
  <c r="K15" i="8"/>
  <c r="K7" i="8"/>
  <c r="K16" i="8"/>
  <c r="K8" i="8"/>
  <c r="K17" i="8"/>
  <c r="K9" i="8"/>
  <c r="K18" i="8"/>
  <c r="K10" i="8"/>
  <c r="K4" i="8"/>
  <c r="K11" i="8"/>
  <c r="L35" i="11"/>
  <c r="L43" i="11"/>
  <c r="N6" i="12"/>
  <c r="N8" i="12"/>
  <c r="M11" i="11"/>
  <c r="L26" i="11"/>
  <c r="L34" i="11"/>
  <c r="M77" i="11"/>
  <c r="L85" i="11"/>
  <c r="L6" i="11"/>
  <c r="M7" i="11"/>
  <c r="N8" i="11"/>
  <c r="O9" i="11"/>
  <c r="P10" i="11"/>
  <c r="Q11" i="11"/>
  <c r="L14" i="11"/>
  <c r="M15" i="11"/>
  <c r="N16" i="11"/>
  <c r="O17" i="11"/>
  <c r="P18" i="11"/>
  <c r="Q19" i="11"/>
  <c r="L22" i="11"/>
  <c r="M23" i="11"/>
  <c r="N24" i="11"/>
  <c r="O25" i="11"/>
  <c r="P26" i="11"/>
  <c r="Q27" i="11"/>
  <c r="L30" i="11"/>
  <c r="M31" i="11"/>
  <c r="N32" i="11"/>
  <c r="O33" i="11"/>
  <c r="P34" i="11"/>
  <c r="Q35" i="11"/>
  <c r="L38" i="11"/>
  <c r="M39" i="11"/>
  <c r="N40" i="11"/>
  <c r="O41" i="11"/>
  <c r="P42" i="11"/>
  <c r="N45" i="11"/>
  <c r="P47" i="11"/>
  <c r="M52" i="11"/>
  <c r="O54" i="11"/>
  <c r="Q56" i="11"/>
  <c r="L59" i="11"/>
  <c r="N61" i="11"/>
  <c r="P63" i="11"/>
  <c r="M69" i="11"/>
  <c r="O71" i="11"/>
  <c r="Q73" i="11"/>
  <c r="L76" i="11"/>
  <c r="P80" i="11"/>
  <c r="M86" i="11"/>
  <c r="N55" i="10"/>
  <c r="N49" i="10"/>
  <c r="N41" i="10"/>
  <c r="N32" i="10"/>
  <c r="N23" i="10"/>
  <c r="N15" i="10"/>
  <c r="N50" i="10"/>
  <c r="N47" i="10"/>
  <c r="N43" i="10"/>
  <c r="N29" i="10"/>
  <c r="N24" i="10"/>
  <c r="N9" i="10"/>
  <c r="N38" i="10"/>
  <c r="N34" i="10"/>
  <c r="N20" i="10"/>
  <c r="N16" i="10"/>
  <c r="N10" i="10"/>
  <c r="N53" i="10"/>
  <c r="N51" i="10"/>
  <c r="N44" i="10"/>
  <c r="N30" i="10"/>
  <c r="N25" i="10"/>
  <c r="N11" i="10"/>
  <c r="N45" i="10"/>
  <c r="N31" i="10"/>
  <c r="N27" i="10"/>
  <c r="N13" i="10"/>
  <c r="N5" i="10"/>
  <c r="K12" i="10"/>
  <c r="L14" i="10"/>
  <c r="K21" i="10"/>
  <c r="L27" i="10"/>
  <c r="K35" i="10"/>
  <c r="L41" i="10"/>
  <c r="N46" i="10"/>
  <c r="L49" i="10"/>
  <c r="N52" i="10"/>
  <c r="K12" i="8"/>
  <c r="O35" i="12"/>
  <c r="N79" i="11"/>
  <c r="N71" i="11"/>
  <c r="N62" i="11"/>
  <c r="N54" i="11"/>
  <c r="N46" i="11"/>
  <c r="N80" i="11"/>
  <c r="N72" i="11"/>
  <c r="N63" i="11"/>
  <c r="N55" i="11"/>
  <c r="N47" i="11"/>
  <c r="N82" i="11"/>
  <c r="N73" i="11"/>
  <c r="N65" i="11"/>
  <c r="N56" i="11"/>
  <c r="N48" i="11"/>
  <c r="N84" i="11"/>
  <c r="N75" i="11"/>
  <c r="N67" i="11"/>
  <c r="N58" i="11"/>
  <c r="N50" i="11"/>
  <c r="L10" i="11"/>
  <c r="M19" i="11"/>
  <c r="M27" i="11"/>
  <c r="N36" i="11"/>
  <c r="N53" i="11"/>
  <c r="L5" i="11"/>
  <c r="M6" i="11"/>
  <c r="N7" i="11"/>
  <c r="O8" i="11"/>
  <c r="P9" i="11"/>
  <c r="Q10" i="11"/>
  <c r="L13" i="11"/>
  <c r="M14" i="11"/>
  <c r="N15" i="11"/>
  <c r="O16" i="11"/>
  <c r="P17" i="11"/>
  <c r="Q18" i="11"/>
  <c r="L21" i="11"/>
  <c r="M22" i="11"/>
  <c r="N23" i="11"/>
  <c r="O24" i="11"/>
  <c r="P25" i="11"/>
  <c r="Q26" i="11"/>
  <c r="L29" i="11"/>
  <c r="M30" i="11"/>
  <c r="N31" i="11"/>
  <c r="O32" i="11"/>
  <c r="P33" i="11"/>
  <c r="Q34" i="11"/>
  <c r="L37" i="11"/>
  <c r="M38" i="11"/>
  <c r="N39" i="11"/>
  <c r="O40" i="11"/>
  <c r="P41" i="11"/>
  <c r="Q42" i="11"/>
  <c r="L44" i="11"/>
  <c r="O45" i="11"/>
  <c r="Q47" i="11"/>
  <c r="L50" i="11"/>
  <c r="N52" i="11"/>
  <c r="P54" i="11"/>
  <c r="M59" i="11"/>
  <c r="O61" i="11"/>
  <c r="Q63" i="11"/>
  <c r="Q88" i="11" s="1"/>
  <c r="L67" i="11"/>
  <c r="N69" i="11"/>
  <c r="P71" i="11"/>
  <c r="M76" i="11"/>
  <c r="O78" i="11"/>
  <c r="Q80" i="11"/>
  <c r="L84" i="11"/>
  <c r="N86" i="11"/>
  <c r="L6" i="10"/>
  <c r="L12" i="10"/>
  <c r="K17" i="10"/>
  <c r="L35" i="10"/>
  <c r="K44" i="10"/>
  <c r="M54" i="10"/>
  <c r="M55" i="10"/>
  <c r="M48" i="10"/>
  <c r="M39" i="10"/>
  <c r="M31" i="10"/>
  <c r="M22" i="10"/>
  <c r="M14" i="10"/>
  <c r="M49" i="10"/>
  <c r="O6" i="10"/>
  <c r="P7" i="10"/>
  <c r="M12" i="10"/>
  <c r="P14" i="10"/>
  <c r="M17" i="10"/>
  <c r="O18" i="10"/>
  <c r="M21" i="10"/>
  <c r="O22" i="10"/>
  <c r="Q23" i="10"/>
  <c r="P28" i="10"/>
  <c r="P32" i="10"/>
  <c r="M35" i="10"/>
  <c r="O36" i="10"/>
  <c r="Q37" i="10"/>
  <c r="Q42" i="10"/>
  <c r="P46" i="10"/>
  <c r="P49" i="10"/>
  <c r="P54" i="10"/>
  <c r="O50" i="10"/>
  <c r="O42" i="10"/>
  <c r="O33" i="10"/>
  <c r="O24" i="10"/>
  <c r="O16" i="10"/>
  <c r="O51" i="10"/>
  <c r="O57" i="10" s="1"/>
  <c r="P5" i="10"/>
  <c r="M10" i="10"/>
  <c r="O12" i="10"/>
  <c r="P13" i="10"/>
  <c r="M16" i="10"/>
  <c r="O17" i="10"/>
  <c r="M20" i="10"/>
  <c r="O21" i="10"/>
  <c r="P27" i="10"/>
  <c r="P31" i="10"/>
  <c r="M34" i="10"/>
  <c r="O35" i="10"/>
  <c r="Q36" i="10"/>
  <c r="M38" i="10"/>
  <c r="O39" i="10"/>
  <c r="Q41" i="10"/>
  <c r="P45" i="10"/>
  <c r="O48" i="10"/>
  <c r="P51" i="10"/>
  <c r="P43" i="10"/>
  <c r="P34" i="10"/>
  <c r="P25" i="10"/>
  <c r="P17" i="10"/>
  <c r="P52" i="10"/>
  <c r="M9" i="10"/>
  <c r="O11" i="10"/>
  <c r="P12" i="10"/>
  <c r="P21" i="10"/>
  <c r="M24" i="10"/>
  <c r="O25" i="10"/>
  <c r="M29" i="10"/>
  <c r="O30" i="10"/>
  <c r="Q31" i="10"/>
  <c r="P35" i="10"/>
  <c r="P39" i="10"/>
  <c r="M43" i="10"/>
  <c r="O44" i="10"/>
  <c r="Q45" i="10"/>
  <c r="M47" i="10"/>
  <c r="P48" i="10"/>
  <c r="Q51" i="10"/>
  <c r="O53" i="10"/>
  <c r="Q52" i="10"/>
  <c r="Q44" i="10"/>
  <c r="Q35" i="10"/>
  <c r="Q27" i="10"/>
  <c r="Q18" i="10"/>
  <c r="Q53" i="10"/>
  <c r="Q54" i="10"/>
  <c r="M8" i="10"/>
  <c r="O10" i="10"/>
  <c r="P11" i="10"/>
  <c r="Q12" i="10"/>
  <c r="M15" i="10"/>
  <c r="P16" i="10"/>
  <c r="M19" i="10"/>
  <c r="O20" i="10"/>
  <c r="Q21" i="10"/>
  <c r="Q25" i="10"/>
  <c r="P30" i="10"/>
  <c r="M33" i="10"/>
  <c r="O34" i="10"/>
  <c r="M37" i="10"/>
  <c r="O38" i="10"/>
  <c r="Q39" i="10"/>
  <c r="P44" i="10"/>
  <c r="Q48" i="10"/>
  <c r="M50" i="10"/>
  <c r="P53" i="10"/>
  <c r="M4" i="8"/>
  <c r="N5" i="8"/>
  <c r="P7" i="8"/>
  <c r="Q8" i="8"/>
  <c r="L11" i="8"/>
  <c r="M12" i="8"/>
  <c r="N13" i="8"/>
  <c r="P15" i="8"/>
  <c r="Q16" i="8"/>
  <c r="L19" i="8"/>
  <c r="L22" i="8" s="1"/>
  <c r="N4" i="8"/>
  <c r="P6" i="8"/>
  <c r="Q7" i="8"/>
  <c r="L10" i="8"/>
  <c r="M11" i="8"/>
  <c r="N12" i="8"/>
  <c r="P14" i="8"/>
  <c r="Q15" i="8"/>
  <c r="L18" i="8"/>
  <c r="M19" i="8"/>
  <c r="P5" i="8"/>
  <c r="Q6" i="8"/>
  <c r="L9" i="8"/>
  <c r="M10" i="8"/>
  <c r="N11" i="8"/>
  <c r="P13" i="8"/>
  <c r="Q14" i="8"/>
  <c r="L17" i="8"/>
  <c r="M18" i="8"/>
  <c r="N19" i="8"/>
  <c r="P4" i="8"/>
  <c r="Q5" i="8"/>
  <c r="L8" i="8"/>
  <c r="M9" i="8"/>
  <c r="N10" i="8"/>
  <c r="O11" i="8"/>
  <c r="P12" i="8"/>
  <c r="Q13" i="8"/>
  <c r="L16" i="8"/>
  <c r="M17" i="8"/>
  <c r="N18" i="8"/>
  <c r="Q4" i="8"/>
  <c r="L7" i="8"/>
  <c r="M8" i="8"/>
  <c r="N9" i="8"/>
  <c r="P11" i="8"/>
  <c r="Q12" i="8"/>
  <c r="L15" i="8"/>
  <c r="M16" i="8"/>
  <c r="N17" i="8"/>
  <c r="P19" i="8"/>
  <c r="L6" i="8"/>
  <c r="M7" i="8"/>
  <c r="N8" i="8"/>
  <c r="P10" i="8"/>
  <c r="Q11" i="8"/>
  <c r="W4" i="33"/>
  <c r="O40" i="12" l="1"/>
  <c r="P33" i="10"/>
  <c r="P23" i="10"/>
  <c r="P9" i="10"/>
  <c r="P50" i="10"/>
  <c r="P42" i="10"/>
  <c r="P20" i="10"/>
  <c r="P37" i="10"/>
  <c r="P55" i="10"/>
  <c r="P24" i="10"/>
  <c r="P38" i="10"/>
  <c r="X9" i="10"/>
  <c r="X54" i="10"/>
  <c r="X12" i="10"/>
  <c r="X15" i="10"/>
  <c r="X10" i="10"/>
  <c r="X43" i="10"/>
  <c r="V57" i="10"/>
  <c r="Q57" i="10"/>
  <c r="N27" i="12"/>
  <c r="N31" i="12"/>
  <c r="N21" i="12"/>
  <c r="P88" i="11"/>
  <c r="N29" i="12"/>
  <c r="S5" i="33"/>
  <c r="R5" i="33"/>
  <c r="Q5" i="33"/>
  <c r="V5" i="33"/>
  <c r="T5" i="33"/>
  <c r="P5" i="33"/>
  <c r="U5" i="33"/>
  <c r="N18" i="12"/>
  <c r="U22" i="8"/>
  <c r="N33" i="12"/>
  <c r="S88" i="11"/>
  <c r="N26" i="12"/>
  <c r="N10" i="12"/>
  <c r="N16" i="12"/>
  <c r="N14" i="12"/>
  <c r="N37" i="12"/>
  <c r="R57" i="10"/>
  <c r="U14" i="12"/>
  <c r="U27" i="12"/>
  <c r="U33" i="12"/>
  <c r="U31" i="12"/>
  <c r="U38" i="12"/>
  <c r="U40" i="12" s="1"/>
  <c r="O5" i="33"/>
  <c r="N5" i="33"/>
  <c r="L5" i="33"/>
  <c r="K5" i="33"/>
  <c r="J5" i="33"/>
  <c r="M5" i="33"/>
  <c r="I5" i="33"/>
  <c r="N11" i="12"/>
  <c r="N24" i="12"/>
  <c r="N22" i="12"/>
  <c r="N4" i="12"/>
  <c r="U37" i="12"/>
  <c r="U29" i="12"/>
  <c r="U10" i="12"/>
  <c r="U8" i="12"/>
  <c r="U4" i="12"/>
  <c r="N34" i="12"/>
  <c r="N32" i="12"/>
  <c r="N30" i="12"/>
  <c r="N12" i="12"/>
  <c r="W22" i="8"/>
  <c r="U35" i="12"/>
  <c r="U18" i="12"/>
  <c r="U16" i="12"/>
  <c r="U12" i="12"/>
  <c r="Q22" i="8"/>
  <c r="U23" i="12"/>
  <c r="N9" i="12"/>
  <c r="N7" i="12"/>
  <c r="N38" i="12"/>
  <c r="N40" i="12" s="1"/>
  <c r="N20" i="12"/>
  <c r="S22" i="8"/>
  <c r="U22" i="12"/>
  <c r="U5" i="12"/>
  <c r="U26" i="12"/>
  <c r="U24" i="12"/>
  <c r="U20" i="12"/>
  <c r="U25" i="12"/>
  <c r="N57" i="10"/>
  <c r="N17" i="12"/>
  <c r="N15" i="12"/>
  <c r="N5" i="12"/>
  <c r="N28" i="12"/>
  <c r="L88" i="11"/>
  <c r="U11" i="12"/>
  <c r="U34" i="12"/>
  <c r="U32" i="12"/>
  <c r="U28" i="12"/>
  <c r="U21" i="12"/>
  <c r="M22" i="8"/>
  <c r="N25" i="12"/>
  <c r="N23" i="12"/>
  <c r="N13" i="12"/>
  <c r="X22" i="8"/>
  <c r="V88" i="11"/>
  <c r="U13" i="12"/>
  <c r="U30" i="12"/>
  <c r="U9" i="12"/>
  <c r="U7" i="12"/>
  <c r="T35" i="12"/>
  <c r="T27" i="12"/>
  <c r="T19" i="12"/>
  <c r="T11" i="12"/>
  <c r="T38" i="12"/>
  <c r="T40" i="12" s="1"/>
  <c r="T30" i="12"/>
  <c r="T22" i="12"/>
  <c r="T14" i="12"/>
  <c r="T6" i="12"/>
  <c r="T31" i="12"/>
  <c r="T23" i="12"/>
  <c r="T15" i="12"/>
  <c r="T7" i="12"/>
  <c r="T32" i="12"/>
  <c r="T24" i="12"/>
  <c r="T16" i="12"/>
  <c r="T8" i="12"/>
  <c r="T33" i="12"/>
  <c r="T25" i="12"/>
  <c r="T17" i="12"/>
  <c r="T9" i="12"/>
  <c r="T18" i="12"/>
  <c r="T12" i="12"/>
  <c r="T36" i="12"/>
  <c r="T21" i="12"/>
  <c r="T26" i="12"/>
  <c r="T20" i="12"/>
  <c r="T5" i="12"/>
  <c r="T29" i="12"/>
  <c r="T10" i="12"/>
  <c r="T4" i="12"/>
  <c r="T13" i="12"/>
  <c r="T37" i="12"/>
  <c r="T34" i="12"/>
  <c r="T28" i="12"/>
  <c r="W88" i="11"/>
  <c r="X31" i="12"/>
  <c r="X23" i="12"/>
  <c r="X15" i="12"/>
  <c r="X7" i="12"/>
  <c r="X34" i="12"/>
  <c r="X26" i="12"/>
  <c r="X18" i="12"/>
  <c r="X10" i="12"/>
  <c r="X35" i="12"/>
  <c r="X27" i="12"/>
  <c r="X19" i="12"/>
  <c r="X11" i="12"/>
  <c r="X36" i="12"/>
  <c r="X28" i="12"/>
  <c r="X20" i="12"/>
  <c r="X12" i="12"/>
  <c r="X4" i="12"/>
  <c r="X37" i="12"/>
  <c r="X29" i="12"/>
  <c r="X21" i="12"/>
  <c r="X13" i="12"/>
  <c r="X5" i="12"/>
  <c r="X33" i="12"/>
  <c r="X14" i="12"/>
  <c r="X8" i="12"/>
  <c r="X38" i="12"/>
  <c r="X40" i="12" s="1"/>
  <c r="X32" i="12"/>
  <c r="X17" i="12"/>
  <c r="X22" i="12"/>
  <c r="X16" i="12"/>
  <c r="X25" i="12"/>
  <c r="X24" i="12"/>
  <c r="X9" i="12"/>
  <c r="X6" i="12"/>
  <c r="X30" i="12"/>
  <c r="V37" i="12"/>
  <c r="V29" i="12"/>
  <c r="V21" i="12"/>
  <c r="V13" i="12"/>
  <c r="V5" i="12"/>
  <c r="V32" i="12"/>
  <c r="V24" i="12"/>
  <c r="V16" i="12"/>
  <c r="V8" i="12"/>
  <c r="V33" i="12"/>
  <c r="V25" i="12"/>
  <c r="V17" i="12"/>
  <c r="V9" i="12"/>
  <c r="V34" i="12"/>
  <c r="V26" i="12"/>
  <c r="V18" i="12"/>
  <c r="V10" i="12"/>
  <c r="V35" i="12"/>
  <c r="V27" i="12"/>
  <c r="V19" i="12"/>
  <c r="V11" i="12"/>
  <c r="V36" i="12"/>
  <c r="V30" i="12"/>
  <c r="V15" i="12"/>
  <c r="V20" i="12"/>
  <c r="V14" i="12"/>
  <c r="V38" i="12"/>
  <c r="V40" i="12" s="1"/>
  <c r="V23" i="12"/>
  <c r="V4" i="12"/>
  <c r="V28" i="12"/>
  <c r="V22" i="12"/>
  <c r="V7" i="12"/>
  <c r="V12" i="12"/>
  <c r="V31" i="12"/>
  <c r="V6" i="12"/>
  <c r="R33" i="12"/>
  <c r="R25" i="12"/>
  <c r="R17" i="12"/>
  <c r="R9" i="12"/>
  <c r="R36" i="12"/>
  <c r="R28" i="12"/>
  <c r="R20" i="12"/>
  <c r="R12" i="12"/>
  <c r="R4" i="12"/>
  <c r="R37" i="12"/>
  <c r="R29" i="12"/>
  <c r="R21" i="12"/>
  <c r="R13" i="12"/>
  <c r="R5" i="12"/>
  <c r="R38" i="12"/>
  <c r="R40" i="12" s="1"/>
  <c r="R30" i="12"/>
  <c r="R22" i="12"/>
  <c r="R14" i="12"/>
  <c r="R6" i="12"/>
  <c r="R31" i="12"/>
  <c r="R23" i="12"/>
  <c r="R15" i="12"/>
  <c r="R7" i="12"/>
  <c r="R24" i="12"/>
  <c r="R18" i="12"/>
  <c r="R27" i="12"/>
  <c r="R8" i="12"/>
  <c r="R32" i="12"/>
  <c r="R26" i="12"/>
  <c r="R11" i="12"/>
  <c r="R35" i="12"/>
  <c r="R10" i="12"/>
  <c r="R34" i="12"/>
  <c r="R19" i="12"/>
  <c r="R16" i="12"/>
  <c r="T22" i="8"/>
  <c r="U57" i="10"/>
  <c r="S34" i="12"/>
  <c r="S26" i="12"/>
  <c r="S18" i="12"/>
  <c r="S10" i="12"/>
  <c r="S37" i="12"/>
  <c r="S29" i="12"/>
  <c r="S21" i="12"/>
  <c r="S13" i="12"/>
  <c r="S5" i="12"/>
  <c r="S38" i="12"/>
  <c r="S40" i="12" s="1"/>
  <c r="S30" i="12"/>
  <c r="S22" i="12"/>
  <c r="S14" i="12"/>
  <c r="S6" i="12"/>
  <c r="S31" i="12"/>
  <c r="S23" i="12"/>
  <c r="S15" i="12"/>
  <c r="S7" i="12"/>
  <c r="S32" i="12"/>
  <c r="S24" i="12"/>
  <c r="S16" i="12"/>
  <c r="S8" i="12"/>
  <c r="S9" i="12"/>
  <c r="S33" i="12"/>
  <c r="S27" i="12"/>
  <c r="S12" i="12"/>
  <c r="S36" i="12"/>
  <c r="S17" i="12"/>
  <c r="S11" i="12"/>
  <c r="S35" i="12"/>
  <c r="S20" i="12"/>
  <c r="S25" i="12"/>
  <c r="S19" i="12"/>
  <c r="S4" i="12"/>
  <c r="S28" i="12"/>
  <c r="M88" i="11"/>
  <c r="L57" i="10"/>
  <c r="V22" i="8"/>
  <c r="X57" i="10"/>
  <c r="R88" i="11"/>
  <c r="W38" i="12"/>
  <c r="W40" i="12" s="1"/>
  <c r="W30" i="12"/>
  <c r="W22" i="12"/>
  <c r="W14" i="12"/>
  <c r="W6" i="12"/>
  <c r="W33" i="12"/>
  <c r="W25" i="12"/>
  <c r="W17" i="12"/>
  <c r="W9" i="12"/>
  <c r="W34" i="12"/>
  <c r="W26" i="12"/>
  <c r="W18" i="12"/>
  <c r="W10" i="12"/>
  <c r="W35" i="12"/>
  <c r="W27" i="12"/>
  <c r="W19" i="12"/>
  <c r="W11" i="12"/>
  <c r="W36" i="12"/>
  <c r="W28" i="12"/>
  <c r="W20" i="12"/>
  <c r="W12" i="12"/>
  <c r="W4" i="12"/>
  <c r="W24" i="12"/>
  <c r="W5" i="12"/>
  <c r="W29" i="12"/>
  <c r="W23" i="12"/>
  <c r="W8" i="12"/>
  <c r="W32" i="12"/>
  <c r="W13" i="12"/>
  <c r="W7" i="12"/>
  <c r="W37" i="12"/>
  <c r="W31" i="12"/>
  <c r="W16" i="12"/>
  <c r="W21" i="12"/>
  <c r="W15" i="12"/>
  <c r="O22" i="8"/>
  <c r="O88" i="11"/>
  <c r="T57" i="10"/>
  <c r="N35" i="12"/>
  <c r="N19" i="12"/>
  <c r="X88" i="11"/>
  <c r="S57" i="10"/>
  <c r="W57" i="10"/>
  <c r="O28" i="12"/>
  <c r="O12" i="12"/>
  <c r="L34" i="12"/>
  <c r="L26" i="12"/>
  <c r="L18" i="12"/>
  <c r="L10" i="12"/>
  <c r="L35" i="12"/>
  <c r="L27" i="12"/>
  <c r="L19" i="12"/>
  <c r="L11" i="12"/>
  <c r="L36" i="12"/>
  <c r="L28" i="12"/>
  <c r="L20" i="12"/>
  <c r="L12" i="12"/>
  <c r="L4" i="12"/>
  <c r="L37" i="12"/>
  <c r="L29" i="12"/>
  <c r="L21" i="12"/>
  <c r="L13" i="12"/>
  <c r="L5" i="12"/>
  <c r="L38" i="12"/>
  <c r="L40" i="12" s="1"/>
  <c r="L30" i="12"/>
  <c r="L22" i="12"/>
  <c r="L14" i="12"/>
  <c r="L6" i="12"/>
  <c r="L31" i="12"/>
  <c r="L23" i="12"/>
  <c r="L15" i="12"/>
  <c r="L7" i="12"/>
  <c r="L16" i="12"/>
  <c r="L25" i="12"/>
  <c r="L24" i="12"/>
  <c r="L32" i="12"/>
  <c r="L9" i="12"/>
  <c r="L8" i="12"/>
  <c r="L17" i="12"/>
  <c r="L33" i="12"/>
  <c r="P22" i="8"/>
  <c r="M57" i="10"/>
  <c r="N88" i="11"/>
  <c r="P38" i="12"/>
  <c r="P40" i="12" s="1"/>
  <c r="P30" i="12"/>
  <c r="P22" i="12"/>
  <c r="P14" i="12"/>
  <c r="P6" i="12"/>
  <c r="P31" i="12"/>
  <c r="P23" i="12"/>
  <c r="P15" i="12"/>
  <c r="P7" i="12"/>
  <c r="P32" i="12"/>
  <c r="P24" i="12"/>
  <c r="P16" i="12"/>
  <c r="P8" i="12"/>
  <c r="P33" i="12"/>
  <c r="P25" i="12"/>
  <c r="P17" i="12"/>
  <c r="P9" i="12"/>
  <c r="P34" i="12"/>
  <c r="P26" i="12"/>
  <c r="P18" i="12"/>
  <c r="P10" i="12"/>
  <c r="P35" i="12"/>
  <c r="P27" i="12"/>
  <c r="P19" i="12"/>
  <c r="P11" i="12"/>
  <c r="P20" i="12"/>
  <c r="P29" i="12"/>
  <c r="P28" i="12"/>
  <c r="P36" i="12"/>
  <c r="P4" i="12"/>
  <c r="P37" i="12"/>
  <c r="P5" i="12"/>
  <c r="P12" i="12"/>
  <c r="P21" i="12"/>
  <c r="P13" i="12"/>
  <c r="M35" i="12"/>
  <c r="M27" i="12"/>
  <c r="M19" i="12"/>
  <c r="M11" i="12"/>
  <c r="M36" i="12"/>
  <c r="M28" i="12"/>
  <c r="M20" i="12"/>
  <c r="M12" i="12"/>
  <c r="M4" i="12"/>
  <c r="M37" i="12"/>
  <c r="M29" i="12"/>
  <c r="M21" i="12"/>
  <c r="M13" i="12"/>
  <c r="M5" i="12"/>
  <c r="M38" i="12"/>
  <c r="M40" i="12" s="1"/>
  <c r="M30" i="12"/>
  <c r="M22" i="12"/>
  <c r="M14" i="12"/>
  <c r="M6" i="12"/>
  <c r="M31" i="12"/>
  <c r="M23" i="12"/>
  <c r="M15" i="12"/>
  <c r="M7" i="12"/>
  <c r="M32" i="12"/>
  <c r="M24" i="12"/>
  <c r="M16" i="12"/>
  <c r="M8" i="12"/>
  <c r="M25" i="12"/>
  <c r="M34" i="12"/>
  <c r="M33" i="12"/>
  <c r="M9" i="12"/>
  <c r="M18" i="12"/>
  <c r="M10" i="12"/>
  <c r="M17" i="12"/>
  <c r="M26" i="12"/>
  <c r="N22" i="8"/>
  <c r="P57" i="10"/>
  <c r="Q31" i="12"/>
  <c r="Q23" i="12"/>
  <c r="Q15" i="12"/>
  <c r="Q7" i="12"/>
  <c r="Q32" i="12"/>
  <c r="Q24" i="12"/>
  <c r="Q16" i="12"/>
  <c r="Q8" i="12"/>
  <c r="Q33" i="12"/>
  <c r="Q25" i="12"/>
  <c r="Q17" i="12"/>
  <c r="Q9" i="12"/>
  <c r="Q34" i="12"/>
  <c r="Q26" i="12"/>
  <c r="Q18" i="12"/>
  <c r="Q10" i="12"/>
  <c r="Q35" i="12"/>
  <c r="Q27" i="12"/>
  <c r="Q19" i="12"/>
  <c r="Q11" i="12"/>
  <c r="Q36" i="12"/>
  <c r="Q28" i="12"/>
  <c r="Q20" i="12"/>
  <c r="Q12" i="12"/>
  <c r="Q4" i="12"/>
  <c r="Q29" i="12"/>
  <c r="Q38" i="12"/>
  <c r="Q40" i="12" s="1"/>
  <c r="Q6" i="12"/>
  <c r="Q37" i="12"/>
  <c r="Q5" i="12"/>
  <c r="Q13" i="12"/>
  <c r="Q21" i="12"/>
  <c r="Q30" i="12"/>
  <c r="Q14" i="12"/>
  <c r="Q22" i="12"/>
  <c r="G5" i="33"/>
  <c r="F5" i="33"/>
  <c r="H5" i="33"/>
  <c r="C5" i="33"/>
  <c r="E3" i="11" s="1"/>
  <c r="E6" i="11" s="1"/>
  <c r="E5" i="33"/>
  <c r="D5" i="33"/>
  <c r="F3" i="11" s="1"/>
  <c r="F17" i="11" s="1"/>
  <c r="B5" i="33"/>
  <c r="F79" i="11" l="1"/>
  <c r="E85" i="11"/>
  <c r="E68" i="11"/>
  <c r="E29" i="11"/>
  <c r="F70" i="11"/>
  <c r="F57" i="11"/>
  <c r="E53" i="11"/>
  <c r="E23" i="11"/>
  <c r="E60" i="11"/>
  <c r="E52" i="11"/>
  <c r="F73" i="11"/>
  <c r="E31" i="11"/>
  <c r="E30" i="11"/>
  <c r="F41" i="11"/>
  <c r="E32" i="11"/>
  <c r="E11" i="11"/>
  <c r="F44" i="11"/>
  <c r="F12" i="11"/>
  <c r="F25" i="11"/>
  <c r="F27" i="11"/>
  <c r="F9" i="11"/>
  <c r="F67" i="11"/>
  <c r="F42" i="11"/>
  <c r="F40" i="11"/>
  <c r="F26" i="11"/>
  <c r="E17" i="11"/>
  <c r="E7" i="11"/>
  <c r="E14" i="11"/>
  <c r="F8" i="11"/>
  <c r="F10" i="11"/>
  <c r="E12" i="11"/>
  <c r="E70" i="11"/>
  <c r="E5" i="11"/>
  <c r="F86" i="11"/>
  <c r="F48" i="11"/>
  <c r="F80" i="11"/>
  <c r="F31" i="11"/>
  <c r="E28" i="11"/>
  <c r="E51" i="11"/>
  <c r="E46" i="11"/>
  <c r="F84" i="11"/>
  <c r="F43" i="11"/>
  <c r="F55" i="11"/>
  <c r="F69" i="11"/>
  <c r="F19" i="11"/>
  <c r="F72" i="11"/>
  <c r="F51" i="11"/>
  <c r="F24" i="11"/>
  <c r="F78" i="11"/>
  <c r="F59" i="11"/>
  <c r="F28" i="11"/>
  <c r="F63" i="11"/>
  <c r="F46" i="11"/>
  <c r="F15" i="11"/>
  <c r="F34" i="11"/>
  <c r="F18" i="11"/>
  <c r="F66" i="11"/>
  <c r="F49" i="11"/>
  <c r="F33" i="11"/>
  <c r="E67" i="11"/>
  <c r="E62" i="11"/>
  <c r="E58" i="11"/>
  <c r="E54" i="11"/>
  <c r="E73" i="11"/>
  <c r="E47" i="11"/>
  <c r="E15" i="11"/>
  <c r="E76" i="11"/>
  <c r="E59" i="11"/>
  <c r="E40" i="11"/>
  <c r="E19" i="11"/>
  <c r="E78" i="11"/>
  <c r="E61" i="11"/>
  <c r="E43" i="11"/>
  <c r="E21" i="11"/>
  <c r="E77" i="11"/>
  <c r="E20" i="11"/>
  <c r="E38" i="11"/>
  <c r="E22" i="11"/>
  <c r="F3" i="12"/>
  <c r="F13" i="11"/>
  <c r="F21" i="11"/>
  <c r="F29" i="11"/>
  <c r="F37" i="11"/>
  <c r="F45" i="11"/>
  <c r="F53" i="11"/>
  <c r="F61" i="11"/>
  <c r="F6" i="11"/>
  <c r="F14" i="11"/>
  <c r="F22" i="11"/>
  <c r="F30" i="11"/>
  <c r="F38" i="11"/>
  <c r="F7" i="11"/>
  <c r="F23" i="11"/>
  <c r="F39" i="11"/>
  <c r="F47" i="11"/>
  <c r="F62" i="11"/>
  <c r="F65" i="11"/>
  <c r="F20" i="11"/>
  <c r="F36" i="11"/>
  <c r="F58" i="11"/>
  <c r="F60" i="11"/>
  <c r="F74" i="11"/>
  <c r="F83" i="11"/>
  <c r="F16" i="11"/>
  <c r="F32" i="11"/>
  <c r="F50" i="11"/>
  <c r="F52" i="11"/>
  <c r="F68" i="11"/>
  <c r="F76" i="11"/>
  <c r="F85" i="11"/>
  <c r="F75" i="11"/>
  <c r="F54" i="11"/>
  <c r="F77" i="11"/>
  <c r="F35" i="11"/>
  <c r="F71" i="11"/>
  <c r="F11" i="11"/>
  <c r="F56" i="11"/>
  <c r="F82" i="11"/>
  <c r="F5" i="11"/>
  <c r="E3" i="12"/>
  <c r="E8" i="11"/>
  <c r="E10" i="11"/>
  <c r="E18" i="11"/>
  <c r="E26" i="11"/>
  <c r="E34" i="11"/>
  <c r="E42" i="11"/>
  <c r="E50" i="11"/>
  <c r="E36" i="11"/>
  <c r="E65" i="11"/>
  <c r="E86" i="11"/>
  <c r="E16" i="11"/>
  <c r="E27" i="11"/>
  <c r="E37" i="11"/>
  <c r="E48" i="11"/>
  <c r="E57" i="11"/>
  <c r="E66" i="11"/>
  <c r="E74" i="11"/>
  <c r="E83" i="11"/>
  <c r="E13" i="11"/>
  <c r="E24" i="11"/>
  <c r="E35" i="11"/>
  <c r="E45" i="11"/>
  <c r="E55" i="11"/>
  <c r="E63" i="11"/>
  <c r="E72" i="11"/>
  <c r="E80" i="11"/>
  <c r="E9" i="11"/>
  <c r="E25" i="11"/>
  <c r="E41" i="11"/>
  <c r="E56" i="11"/>
  <c r="E69" i="11"/>
  <c r="E82" i="11"/>
  <c r="E33" i="11"/>
  <c r="E71" i="11"/>
  <c r="E39" i="11"/>
  <c r="E75" i="11"/>
  <c r="E44" i="11"/>
  <c r="E79" i="11"/>
  <c r="E49" i="11"/>
  <c r="E84" i="11"/>
  <c r="E88" i="11" l="1"/>
  <c r="F88" i="11"/>
  <c r="F11" i="12"/>
  <c r="F19" i="12"/>
  <c r="F27" i="12"/>
  <c r="F35" i="12"/>
  <c r="F14" i="12"/>
  <c r="F7" i="12"/>
  <c r="F23" i="12"/>
  <c r="F6" i="12"/>
  <c r="F8" i="12"/>
  <c r="F16" i="12"/>
  <c r="F24" i="12"/>
  <c r="F32" i="12"/>
  <c r="F4" i="12"/>
  <c r="F18" i="12"/>
  <c r="F21" i="12"/>
  <c r="F34" i="12"/>
  <c r="F29" i="12"/>
  <c r="F25" i="12"/>
  <c r="F13" i="12"/>
  <c r="F9" i="12"/>
  <c r="F15" i="12"/>
  <c r="F31" i="12"/>
  <c r="F22" i="12"/>
  <c r="F12" i="12"/>
  <c r="F20" i="12"/>
  <c r="F28" i="12"/>
  <c r="F36" i="12"/>
  <c r="F10" i="12"/>
  <c r="F5" i="12"/>
  <c r="F26" i="12"/>
  <c r="F38" i="12"/>
  <c r="F17" i="12"/>
  <c r="F33" i="12"/>
  <c r="F30" i="12"/>
  <c r="F37" i="12"/>
  <c r="F3" i="8"/>
  <c r="E6" i="12"/>
  <c r="E14" i="12"/>
  <c r="E22" i="12"/>
  <c r="E30" i="12"/>
  <c r="E38" i="12"/>
  <c r="E13" i="12"/>
  <c r="E7" i="12"/>
  <c r="E15" i="12"/>
  <c r="E23" i="12"/>
  <c r="E31" i="12"/>
  <c r="E9" i="12"/>
  <c r="E12" i="12"/>
  <c r="E33" i="12"/>
  <c r="E29" i="12"/>
  <c r="E8" i="12"/>
  <c r="E32" i="12"/>
  <c r="E37" i="12"/>
  <c r="E28" i="12"/>
  <c r="E3" i="8"/>
  <c r="E10" i="12"/>
  <c r="E18" i="12"/>
  <c r="E26" i="12"/>
  <c r="E34" i="12"/>
  <c r="E5" i="12"/>
  <c r="E21" i="12"/>
  <c r="E11" i="12"/>
  <c r="E19" i="12"/>
  <c r="E27" i="12"/>
  <c r="E35" i="12"/>
  <c r="E17" i="12"/>
  <c r="E25" i="12"/>
  <c r="E20" i="12"/>
  <c r="E36" i="12"/>
  <c r="E24" i="12"/>
  <c r="E4" i="12"/>
  <c r="E16" i="12"/>
  <c r="Z2" i="10"/>
  <c r="Y2" i="12"/>
  <c r="Y2" i="8" s="1"/>
  <c r="Y2" i="10" s="1"/>
  <c r="G3" i="11"/>
  <c r="H3" i="11"/>
  <c r="I3" i="11"/>
  <c r="J3" i="11"/>
  <c r="D3" i="11"/>
  <c r="W5" i="33"/>
  <c r="K35" i="11" l="1"/>
  <c r="K10" i="11"/>
  <c r="K79" i="11"/>
  <c r="K48" i="11"/>
  <c r="K34" i="11"/>
  <c r="K26" i="11"/>
  <c r="K18" i="11"/>
  <c r="K7" i="11"/>
  <c r="K19" i="11"/>
  <c r="K43" i="11"/>
  <c r="K33" i="11"/>
  <c r="K25" i="11"/>
  <c r="K58" i="11"/>
  <c r="K42" i="11"/>
  <c r="K6" i="11"/>
  <c r="K23" i="11"/>
  <c r="K15" i="11"/>
  <c r="K11" i="11"/>
  <c r="K41" i="11"/>
  <c r="K66" i="11"/>
  <c r="K39" i="11"/>
  <c r="K73" i="11"/>
  <c r="K37" i="11"/>
  <c r="K67" i="11"/>
  <c r="K3" i="12"/>
  <c r="K69" i="11"/>
  <c r="K80" i="11"/>
  <c r="K36" i="11"/>
  <c r="K8" i="11"/>
  <c r="K9" i="11"/>
  <c r="K17" i="11"/>
  <c r="K46" i="11"/>
  <c r="K49" i="11"/>
  <c r="K31" i="11"/>
  <c r="K29" i="11"/>
  <c r="K50" i="11"/>
  <c r="K85" i="11"/>
  <c r="K22" i="8" s="1"/>
  <c r="K60" i="11"/>
  <c r="K72" i="11"/>
  <c r="K28" i="11"/>
  <c r="K16" i="11"/>
  <c r="K14" i="11"/>
  <c r="K44" i="11"/>
  <c r="K84" i="11"/>
  <c r="K62" i="11"/>
  <c r="K56" i="11"/>
  <c r="K21" i="11"/>
  <c r="K76" i="11"/>
  <c r="K52" i="11"/>
  <c r="K57" i="10" s="1"/>
  <c r="K63" i="11"/>
  <c r="K20" i="11"/>
  <c r="K86" i="11"/>
  <c r="K82" i="11"/>
  <c r="K65" i="11"/>
  <c r="K40" i="11"/>
  <c r="K38" i="11"/>
  <c r="K13" i="11"/>
  <c r="K68" i="11"/>
  <c r="K78" i="11"/>
  <c r="K55" i="11"/>
  <c r="K12" i="11"/>
  <c r="K83" i="11"/>
  <c r="K45" i="11"/>
  <c r="K75" i="11"/>
  <c r="K32" i="11"/>
  <c r="K30" i="11"/>
  <c r="K71" i="11"/>
  <c r="K5" i="11"/>
  <c r="K59" i="11"/>
  <c r="K70" i="11"/>
  <c r="K47" i="11"/>
  <c r="K74" i="11"/>
  <c r="K27" i="11"/>
  <c r="K24" i="11"/>
  <c r="K22" i="11"/>
  <c r="K54" i="11"/>
  <c r="K51" i="11"/>
  <c r="K61" i="11"/>
  <c r="K57" i="11"/>
  <c r="K53" i="11"/>
  <c r="K77" i="11"/>
  <c r="D68" i="11"/>
  <c r="D34" i="11"/>
  <c r="D13" i="11"/>
  <c r="D8" i="11"/>
  <c r="D32" i="11"/>
  <c r="D71" i="11"/>
  <c r="D10" i="11"/>
  <c r="D80" i="11"/>
  <c r="D65" i="11"/>
  <c r="D33" i="11"/>
  <c r="D12" i="11"/>
  <c r="D7" i="11"/>
  <c r="D77" i="11"/>
  <c r="D11" i="11"/>
  <c r="D6" i="11"/>
  <c r="D14" i="11"/>
  <c r="D5" i="11"/>
  <c r="D16" i="11"/>
  <c r="D20" i="11"/>
  <c r="D24" i="11"/>
  <c r="D28" i="11"/>
  <c r="D38" i="11"/>
  <c r="D42" i="11"/>
  <c r="D46" i="11"/>
  <c r="D53" i="11"/>
  <c r="D59" i="11"/>
  <c r="D66" i="11"/>
  <c r="D72" i="11"/>
  <c r="D76" i="11"/>
  <c r="D9" i="11"/>
  <c r="D17" i="11"/>
  <c r="D21" i="11"/>
  <c r="D25" i="11"/>
  <c r="D29" i="11"/>
  <c r="D35" i="11"/>
  <c r="D39" i="11"/>
  <c r="D43" i="11"/>
  <c r="D47" i="11"/>
  <c r="D54" i="11"/>
  <c r="D18" i="11"/>
  <c r="D22" i="11"/>
  <c r="D26" i="11"/>
  <c r="D30" i="11"/>
  <c r="D36" i="11"/>
  <c r="D40" i="11"/>
  <c r="D44" i="11"/>
  <c r="D48" i="11"/>
  <c r="D55" i="11"/>
  <c r="D61" i="11"/>
  <c r="D69" i="11"/>
  <c r="D74" i="11"/>
  <c r="D79" i="11"/>
  <c r="D15" i="11"/>
  <c r="D27" i="11"/>
  <c r="D45" i="11"/>
  <c r="D62" i="11"/>
  <c r="D75" i="11"/>
  <c r="D37" i="11"/>
  <c r="D58" i="11"/>
  <c r="D84" i="11"/>
  <c r="D41" i="11"/>
  <c r="D73" i="11"/>
  <c r="D31" i="11"/>
  <c r="D49" i="11"/>
  <c r="D67" i="11"/>
  <c r="D78" i="11"/>
  <c r="D19" i="11"/>
  <c r="D70" i="11"/>
  <c r="D23" i="11"/>
  <c r="D60" i="11"/>
  <c r="E11" i="8"/>
  <c r="E19" i="8"/>
  <c r="E13" i="8"/>
  <c r="E6" i="8"/>
  <c r="E14" i="8"/>
  <c r="E9" i="8"/>
  <c r="E8" i="8"/>
  <c r="E16" i="8"/>
  <c r="E7" i="8"/>
  <c r="E15" i="8"/>
  <c r="E5" i="8"/>
  <c r="E17" i="8"/>
  <c r="E10" i="8"/>
  <c r="E18" i="8"/>
  <c r="E4" i="8"/>
  <c r="E12" i="8"/>
  <c r="E3" i="10"/>
  <c r="F12" i="8"/>
  <c r="F6" i="8"/>
  <c r="F14" i="8"/>
  <c r="F11" i="8"/>
  <c r="F19" i="8"/>
  <c r="F5" i="8"/>
  <c r="F21" i="8" s="1"/>
  <c r="F13" i="8"/>
  <c r="F17" i="8"/>
  <c r="F3" i="10"/>
  <c r="F8" i="8"/>
  <c r="F16" i="8"/>
  <c r="F10" i="8"/>
  <c r="F7" i="8"/>
  <c r="F15" i="8"/>
  <c r="F18" i="8"/>
  <c r="F9" i="8"/>
  <c r="F4" i="8"/>
  <c r="I6" i="11"/>
  <c r="I10" i="11"/>
  <c r="I14" i="11"/>
  <c r="I18" i="11"/>
  <c r="I22" i="11"/>
  <c r="I26" i="11"/>
  <c r="I30" i="11"/>
  <c r="I34" i="11"/>
  <c r="I38" i="11"/>
  <c r="I42" i="11"/>
  <c r="I46" i="11"/>
  <c r="I50" i="11"/>
  <c r="I54" i="11"/>
  <c r="I58" i="11"/>
  <c r="I62" i="11"/>
  <c r="I67" i="11"/>
  <c r="I7" i="11"/>
  <c r="I11" i="11"/>
  <c r="I15" i="11"/>
  <c r="I19" i="11"/>
  <c r="I23" i="11"/>
  <c r="I27" i="11"/>
  <c r="I31" i="11"/>
  <c r="I35" i="11"/>
  <c r="I39" i="11"/>
  <c r="I43" i="11"/>
  <c r="I8" i="11"/>
  <c r="I16" i="11"/>
  <c r="I24" i="11"/>
  <c r="I32" i="11"/>
  <c r="I40" i="11"/>
  <c r="I55" i="11"/>
  <c r="I56" i="11"/>
  <c r="I57" i="11"/>
  <c r="I13" i="11"/>
  <c r="I21" i="11"/>
  <c r="I29" i="11"/>
  <c r="I37" i="11"/>
  <c r="I51" i="11"/>
  <c r="I52" i="11"/>
  <c r="I53" i="11"/>
  <c r="I71" i="11"/>
  <c r="I75" i="11"/>
  <c r="I79" i="11"/>
  <c r="I84" i="11"/>
  <c r="I9" i="11"/>
  <c r="I17" i="11"/>
  <c r="I25" i="11"/>
  <c r="I33" i="11"/>
  <c r="I41" i="11"/>
  <c r="I44" i="11"/>
  <c r="I45" i="11"/>
  <c r="I59" i="11"/>
  <c r="I60" i="11"/>
  <c r="I61" i="11"/>
  <c r="I69" i="11"/>
  <c r="I73" i="11"/>
  <c r="I77" i="11"/>
  <c r="I82" i="11"/>
  <c r="I86" i="11"/>
  <c r="I12" i="11"/>
  <c r="I48" i="11"/>
  <c r="I66" i="11"/>
  <c r="I20" i="11"/>
  <c r="I49" i="11"/>
  <c r="I70" i="11"/>
  <c r="I78" i="11"/>
  <c r="I5" i="11"/>
  <c r="I28" i="11"/>
  <c r="I63" i="11"/>
  <c r="I72" i="11"/>
  <c r="I80" i="11"/>
  <c r="I36" i="11"/>
  <c r="I47" i="11"/>
  <c r="I65" i="11"/>
  <c r="I74" i="11"/>
  <c r="I83" i="11"/>
  <c r="I68" i="11"/>
  <c r="I76" i="11"/>
  <c r="I85" i="11"/>
  <c r="H7" i="11"/>
  <c r="H11" i="11"/>
  <c r="H15" i="11"/>
  <c r="H19" i="11"/>
  <c r="H23" i="11"/>
  <c r="H27" i="11"/>
  <c r="H31" i="11"/>
  <c r="H35" i="11"/>
  <c r="H39" i="11"/>
  <c r="H43" i="11"/>
  <c r="H47" i="11"/>
  <c r="H51" i="11"/>
  <c r="H55" i="11"/>
  <c r="H59" i="11"/>
  <c r="H63" i="11"/>
  <c r="H8" i="11"/>
  <c r="H12" i="11"/>
  <c r="H16" i="11"/>
  <c r="H20" i="11"/>
  <c r="H24" i="11"/>
  <c r="H28" i="11"/>
  <c r="H32" i="11"/>
  <c r="H36" i="11"/>
  <c r="H40" i="11"/>
  <c r="H13" i="11"/>
  <c r="H21" i="11"/>
  <c r="H29" i="11"/>
  <c r="H37" i="11"/>
  <c r="H52" i="11"/>
  <c r="H53" i="11"/>
  <c r="H54" i="11"/>
  <c r="H10" i="11"/>
  <c r="H18" i="11"/>
  <c r="H26" i="11"/>
  <c r="H34" i="11"/>
  <c r="H42" i="11"/>
  <c r="H48" i="11"/>
  <c r="H49" i="11"/>
  <c r="H50" i="11"/>
  <c r="H65" i="11"/>
  <c r="H66" i="11"/>
  <c r="H67" i="11"/>
  <c r="H68" i="11"/>
  <c r="H72" i="11"/>
  <c r="H76" i="11"/>
  <c r="H80" i="11"/>
  <c r="H85" i="11"/>
  <c r="H6" i="11"/>
  <c r="H14" i="11"/>
  <c r="H22" i="11"/>
  <c r="H30" i="11"/>
  <c r="H38" i="11"/>
  <c r="H56" i="11"/>
  <c r="H57" i="11"/>
  <c r="H58" i="11"/>
  <c r="H70" i="11"/>
  <c r="H74" i="11"/>
  <c r="H78" i="11"/>
  <c r="H83" i="11"/>
  <c r="H5" i="11"/>
  <c r="H82" i="11"/>
  <c r="H33" i="11"/>
  <c r="H45" i="11"/>
  <c r="H62" i="11"/>
  <c r="H75" i="11"/>
  <c r="H84" i="11"/>
  <c r="H9" i="11"/>
  <c r="H41" i="11"/>
  <c r="H46" i="11"/>
  <c r="H69" i="11"/>
  <c r="H77" i="11"/>
  <c r="H86" i="11"/>
  <c r="H17" i="11"/>
  <c r="H60" i="11"/>
  <c r="H71" i="11"/>
  <c r="H79" i="11"/>
  <c r="H25" i="11"/>
  <c r="H44" i="11"/>
  <c r="H61" i="11"/>
  <c r="H73" i="11"/>
  <c r="J9" i="11"/>
  <c r="J13" i="11"/>
  <c r="J17" i="11"/>
  <c r="J21" i="11"/>
  <c r="J25" i="11"/>
  <c r="J29" i="11"/>
  <c r="J33" i="11"/>
  <c r="J37" i="11"/>
  <c r="J41" i="11"/>
  <c r="J45" i="11"/>
  <c r="J49" i="11"/>
  <c r="J53" i="11"/>
  <c r="J57" i="11"/>
  <c r="J61" i="11"/>
  <c r="J66" i="11"/>
  <c r="J6" i="11"/>
  <c r="J10" i="11"/>
  <c r="J14" i="11"/>
  <c r="J18" i="11"/>
  <c r="J22" i="11"/>
  <c r="J26" i="11"/>
  <c r="J30" i="11"/>
  <c r="J34" i="11"/>
  <c r="J38" i="11"/>
  <c r="J42" i="11"/>
  <c r="J11" i="11"/>
  <c r="J19" i="11"/>
  <c r="J27" i="11"/>
  <c r="J35" i="11"/>
  <c r="J43" i="11"/>
  <c r="J44" i="11"/>
  <c r="J58" i="11"/>
  <c r="J59" i="11"/>
  <c r="J60" i="11"/>
  <c r="J8" i="11"/>
  <c r="J16" i="11"/>
  <c r="J24" i="11"/>
  <c r="J32" i="11"/>
  <c r="J40" i="11"/>
  <c r="J54" i="11"/>
  <c r="J55" i="11"/>
  <c r="J56" i="11"/>
  <c r="J70" i="11"/>
  <c r="J74" i="11"/>
  <c r="J78" i="11"/>
  <c r="J83" i="11"/>
  <c r="J5" i="11"/>
  <c r="J12" i="11"/>
  <c r="J20" i="11"/>
  <c r="J28" i="11"/>
  <c r="J36" i="11"/>
  <c r="J46" i="11"/>
  <c r="J47" i="11"/>
  <c r="J48" i="11"/>
  <c r="J62" i="11"/>
  <c r="J63" i="11"/>
  <c r="J65" i="11"/>
  <c r="J68" i="11"/>
  <c r="J72" i="11"/>
  <c r="J76" i="11"/>
  <c r="J80" i="11"/>
  <c r="J85" i="11"/>
  <c r="J31" i="11"/>
  <c r="J7" i="11"/>
  <c r="J39" i="11"/>
  <c r="J73" i="11"/>
  <c r="J82" i="11"/>
  <c r="J15" i="11"/>
  <c r="J50" i="11"/>
  <c r="J67" i="11"/>
  <c r="J75" i="11"/>
  <c r="J84" i="11"/>
  <c r="J23" i="11"/>
  <c r="J51" i="11"/>
  <c r="J69" i="11"/>
  <c r="J77" i="11"/>
  <c r="J86" i="11"/>
  <c r="J52" i="11"/>
  <c r="J71" i="11"/>
  <c r="J79" i="11"/>
  <c r="G8" i="11"/>
  <c r="G12" i="11"/>
  <c r="G16" i="11"/>
  <c r="G20" i="11"/>
  <c r="G24" i="11"/>
  <c r="G28" i="11"/>
  <c r="G32" i="11"/>
  <c r="G36" i="11"/>
  <c r="G40" i="11"/>
  <c r="G44" i="11"/>
  <c r="G48" i="11"/>
  <c r="G52" i="11"/>
  <c r="G56" i="11"/>
  <c r="G60" i="11"/>
  <c r="G65" i="11"/>
  <c r="G9" i="11"/>
  <c r="G13" i="11"/>
  <c r="G17" i="11"/>
  <c r="G21" i="11"/>
  <c r="G25" i="11"/>
  <c r="G29" i="11"/>
  <c r="G33" i="11"/>
  <c r="G37" i="11"/>
  <c r="G41" i="11"/>
  <c r="G10" i="11"/>
  <c r="G18" i="11"/>
  <c r="G26" i="11"/>
  <c r="G34" i="11"/>
  <c r="G42" i="11"/>
  <c r="G49" i="11"/>
  <c r="G50" i="11"/>
  <c r="G51" i="11"/>
  <c r="G66" i="11"/>
  <c r="G7" i="11"/>
  <c r="G15" i="11"/>
  <c r="G23" i="11"/>
  <c r="G31" i="11"/>
  <c r="G39" i="11"/>
  <c r="G45" i="11"/>
  <c r="G46" i="11"/>
  <c r="G47" i="11"/>
  <c r="G61" i="11"/>
  <c r="G62" i="11"/>
  <c r="G63" i="11"/>
  <c r="G69" i="11"/>
  <c r="G73" i="11"/>
  <c r="G77" i="11"/>
  <c r="G82" i="11"/>
  <c r="G86" i="11"/>
  <c r="G11" i="11"/>
  <c r="G19" i="11"/>
  <c r="G27" i="11"/>
  <c r="G35" i="11"/>
  <c r="G43" i="11"/>
  <c r="G53" i="11"/>
  <c r="G54" i="11"/>
  <c r="G55" i="11"/>
  <c r="G71" i="11"/>
  <c r="G75" i="11"/>
  <c r="G79" i="11"/>
  <c r="G84" i="11"/>
  <c r="G6" i="11"/>
  <c r="G5" i="11"/>
  <c r="G14" i="11"/>
  <c r="G58" i="11"/>
  <c r="G67" i="11"/>
  <c r="G72" i="11"/>
  <c r="G80" i="11"/>
  <c r="G22" i="11"/>
  <c r="G59" i="11"/>
  <c r="G74" i="11"/>
  <c r="G83" i="11"/>
  <c r="G30" i="11"/>
  <c r="G68" i="11"/>
  <c r="G76" i="11"/>
  <c r="G85" i="11"/>
  <c r="G38" i="11"/>
  <c r="G57" i="11"/>
  <c r="G70" i="11"/>
  <c r="G78" i="11"/>
  <c r="H3" i="12"/>
  <c r="H3" i="8" s="1"/>
  <c r="G3" i="12"/>
  <c r="J3" i="12"/>
  <c r="I3" i="12"/>
  <c r="D3" i="12"/>
  <c r="K88" i="11" l="1"/>
  <c r="K33" i="12"/>
  <c r="K35" i="12"/>
  <c r="K4" i="12"/>
  <c r="K22" i="12"/>
  <c r="K24" i="12"/>
  <c r="K18" i="12"/>
  <c r="K10" i="12"/>
  <c r="K25" i="12"/>
  <c r="K27" i="12"/>
  <c r="K37" i="12"/>
  <c r="K14" i="12"/>
  <c r="K32" i="12"/>
  <c r="K13" i="12"/>
  <c r="K5" i="12"/>
  <c r="K38" i="12"/>
  <c r="K40" i="12" s="1"/>
  <c r="K17" i="12"/>
  <c r="K19" i="12"/>
  <c r="K29" i="12"/>
  <c r="K6" i="12"/>
  <c r="K31" i="12"/>
  <c r="K34" i="12"/>
  <c r="K36" i="12"/>
  <c r="K28" i="12"/>
  <c r="K20" i="12"/>
  <c r="K12" i="12"/>
  <c r="K8" i="12"/>
  <c r="K9" i="12"/>
  <c r="K11" i="12"/>
  <c r="K21" i="12"/>
  <c r="K7" i="12"/>
  <c r="K16" i="12"/>
  <c r="K26" i="12"/>
  <c r="K15" i="12"/>
  <c r="K23" i="12"/>
  <c r="K30" i="12"/>
  <c r="D24" i="12"/>
  <c r="D8" i="12"/>
  <c r="D13" i="12"/>
  <c r="D26" i="12"/>
  <c r="D14" i="12"/>
  <c r="D9" i="12"/>
  <c r="D18" i="12"/>
  <c r="D30" i="12"/>
  <c r="D34" i="12"/>
  <c r="D22" i="12"/>
  <c r="D31" i="12"/>
  <c r="D35" i="12"/>
  <c r="D15" i="12"/>
  <c r="D23" i="12"/>
  <c r="D32" i="12"/>
  <c r="D36" i="12"/>
  <c r="D29" i="12"/>
  <c r="D33" i="12"/>
  <c r="D37" i="12"/>
  <c r="G88" i="11"/>
  <c r="E7" i="10"/>
  <c r="E15" i="10"/>
  <c r="E23" i="10"/>
  <c r="E32" i="10"/>
  <c r="E41" i="10"/>
  <c r="E49" i="10"/>
  <c r="E5" i="10"/>
  <c r="E9" i="10"/>
  <c r="E22" i="10"/>
  <c r="E29" i="10"/>
  <c r="E43" i="10"/>
  <c r="E10" i="10"/>
  <c r="E16" i="10"/>
  <c r="E30" i="10"/>
  <c r="E44" i="10"/>
  <c r="E50" i="10"/>
  <c r="E17" i="10"/>
  <c r="E31" i="10"/>
  <c r="E37" i="10"/>
  <c r="E48" i="10"/>
  <c r="E54" i="10"/>
  <c r="E42" i="10"/>
  <c r="E18" i="10"/>
  <c r="E24" i="10"/>
  <c r="E55" i="10"/>
  <c r="E11" i="10"/>
  <c r="E19" i="10"/>
  <c r="E28" i="10"/>
  <c r="E36" i="10"/>
  <c r="E45" i="10"/>
  <c r="E53" i="10"/>
  <c r="E6" i="10"/>
  <c r="E25" i="10"/>
  <c r="E46" i="10"/>
  <c r="E27" i="10"/>
  <c r="E47" i="10"/>
  <c r="E20" i="10"/>
  <c r="E35" i="10"/>
  <c r="E38" i="10"/>
  <c r="E21" i="10"/>
  <c r="E12" i="10"/>
  <c r="E39" i="10"/>
  <c r="E13" i="10"/>
  <c r="E33" i="10"/>
  <c r="E14" i="10"/>
  <c r="E34" i="10"/>
  <c r="E51" i="10"/>
  <c r="E8" i="10"/>
  <c r="E52" i="10"/>
  <c r="E40" i="12"/>
  <c r="E21" i="8"/>
  <c r="F12" i="10"/>
  <c r="F20" i="10"/>
  <c r="F29" i="10"/>
  <c r="F37" i="10"/>
  <c r="F46" i="10"/>
  <c r="F54" i="10"/>
  <c r="F18" i="10"/>
  <c r="F32" i="10"/>
  <c r="F38" i="10"/>
  <c r="F52" i="10"/>
  <c r="F5" i="10"/>
  <c r="F9" i="10"/>
  <c r="F22" i="10"/>
  <c r="F36" i="10"/>
  <c r="F43" i="10"/>
  <c r="F7" i="10"/>
  <c r="F13" i="10"/>
  <c r="F27" i="10"/>
  <c r="F45" i="10"/>
  <c r="F51" i="10"/>
  <c r="F14" i="10"/>
  <c r="F41" i="10"/>
  <c r="F47" i="10"/>
  <c r="F31" i="10"/>
  <c r="F8" i="10"/>
  <c r="F16" i="10"/>
  <c r="F24" i="10"/>
  <c r="F33" i="10"/>
  <c r="F42" i="10"/>
  <c r="F50" i="10"/>
  <c r="F15" i="10"/>
  <c r="F21" i="10"/>
  <c r="F35" i="10"/>
  <c r="F49" i="10"/>
  <c r="F55" i="10"/>
  <c r="F6" i="10"/>
  <c r="F19" i="10"/>
  <c r="F25" i="10"/>
  <c r="F39" i="10"/>
  <c r="F53" i="10"/>
  <c r="F10" i="10"/>
  <c r="F23" i="10"/>
  <c r="F30" i="10"/>
  <c r="F48" i="10"/>
  <c r="F11" i="10"/>
  <c r="F17" i="10"/>
  <c r="F44" i="10"/>
  <c r="F28" i="10"/>
  <c r="F34" i="10"/>
  <c r="F22" i="8"/>
  <c r="F90" i="11"/>
  <c r="E22" i="8"/>
  <c r="E90" i="11"/>
  <c r="F40" i="12"/>
  <c r="J88" i="11"/>
  <c r="H88" i="11"/>
  <c r="H5" i="12"/>
  <c r="H9" i="12"/>
  <c r="H13" i="12"/>
  <c r="H17" i="12"/>
  <c r="H21" i="12"/>
  <c r="H25" i="12"/>
  <c r="H29" i="12"/>
  <c r="H33" i="12"/>
  <c r="H37" i="12"/>
  <c r="H8" i="12"/>
  <c r="H16" i="12"/>
  <c r="H6" i="12"/>
  <c r="H10" i="12"/>
  <c r="H14" i="12"/>
  <c r="H18" i="12"/>
  <c r="H22" i="12"/>
  <c r="H26" i="12"/>
  <c r="H30" i="12"/>
  <c r="H34" i="12"/>
  <c r="H38" i="12"/>
  <c r="H12" i="12"/>
  <c r="H20" i="12"/>
  <c r="H7" i="12"/>
  <c r="H23" i="12"/>
  <c r="H28" i="12"/>
  <c r="H36" i="12"/>
  <c r="H15" i="12"/>
  <c r="H24" i="12"/>
  <c r="H31" i="12"/>
  <c r="H19" i="12"/>
  <c r="H27" i="12"/>
  <c r="H35" i="12"/>
  <c r="H32" i="12"/>
  <c r="H4" i="12"/>
  <c r="H11" i="12"/>
  <c r="I6" i="12"/>
  <c r="I10" i="12"/>
  <c r="I14" i="12"/>
  <c r="I18" i="12"/>
  <c r="I22" i="12"/>
  <c r="I26" i="12"/>
  <c r="I30" i="12"/>
  <c r="I34" i="12"/>
  <c r="I38" i="12"/>
  <c r="I9" i="12"/>
  <c r="I17" i="12"/>
  <c r="I7" i="12"/>
  <c r="I11" i="12"/>
  <c r="I15" i="12"/>
  <c r="I19" i="12"/>
  <c r="I23" i="12"/>
  <c r="I27" i="12"/>
  <c r="I31" i="12"/>
  <c r="I35" i="12"/>
  <c r="I5" i="12"/>
  <c r="I13" i="12"/>
  <c r="I21" i="12"/>
  <c r="I16" i="12"/>
  <c r="I29" i="12"/>
  <c r="I37" i="12"/>
  <c r="I8" i="12"/>
  <c r="I33" i="12"/>
  <c r="I20" i="12"/>
  <c r="I24" i="12"/>
  <c r="I12" i="12"/>
  <c r="I28" i="12"/>
  <c r="I36" i="12"/>
  <c r="I25" i="12"/>
  <c r="I32" i="12"/>
  <c r="I4" i="12"/>
  <c r="J7" i="12"/>
  <c r="J11" i="12"/>
  <c r="J15" i="12"/>
  <c r="J19" i="12"/>
  <c r="J23" i="12"/>
  <c r="J27" i="12"/>
  <c r="J31" i="12"/>
  <c r="J35" i="12"/>
  <c r="J10" i="12"/>
  <c r="J18" i="12"/>
  <c r="J8" i="12"/>
  <c r="J12" i="12"/>
  <c r="J16" i="12"/>
  <c r="J20" i="12"/>
  <c r="J24" i="12"/>
  <c r="J28" i="12"/>
  <c r="J32" i="12"/>
  <c r="J36" i="12"/>
  <c r="J4" i="12"/>
  <c r="J6" i="12"/>
  <c r="J14" i="12"/>
  <c r="J22" i="12"/>
  <c r="J9" i="12"/>
  <c r="J30" i="12"/>
  <c r="J38" i="12"/>
  <c r="J26" i="12"/>
  <c r="J13" i="12"/>
  <c r="J33" i="12"/>
  <c r="J5" i="12"/>
  <c r="J21" i="12"/>
  <c r="J29" i="12"/>
  <c r="J37" i="12"/>
  <c r="J17" i="12"/>
  <c r="J34" i="12"/>
  <c r="J25" i="12"/>
  <c r="G3" i="8"/>
  <c r="G9" i="8" s="1"/>
  <c r="G8" i="12"/>
  <c r="G12" i="12"/>
  <c r="G16" i="12"/>
  <c r="G20" i="12"/>
  <c r="G24" i="12"/>
  <c r="G28" i="12"/>
  <c r="G32" i="12"/>
  <c r="G36" i="12"/>
  <c r="G4" i="12"/>
  <c r="G7" i="12"/>
  <c r="G15" i="12"/>
  <c r="G23" i="12"/>
  <c r="G5" i="12"/>
  <c r="G9" i="12"/>
  <c r="G13" i="12"/>
  <c r="G17" i="12"/>
  <c r="G21" i="12"/>
  <c r="G25" i="12"/>
  <c r="G29" i="12"/>
  <c r="G33" i="12"/>
  <c r="G37" i="12"/>
  <c r="G11" i="12"/>
  <c r="G19" i="12"/>
  <c r="G14" i="12"/>
  <c r="G27" i="12"/>
  <c r="G35" i="12"/>
  <c r="G6" i="12"/>
  <c r="G31" i="12"/>
  <c r="G38" i="12"/>
  <c r="G10" i="12"/>
  <c r="G26" i="12"/>
  <c r="G34" i="12"/>
  <c r="G22" i="12"/>
  <c r="G18" i="12"/>
  <c r="G30" i="12"/>
  <c r="H6" i="8"/>
  <c r="H10" i="8"/>
  <c r="H14" i="8"/>
  <c r="H18" i="8"/>
  <c r="H8" i="8"/>
  <c r="H12" i="8"/>
  <c r="H7" i="8"/>
  <c r="H11" i="8"/>
  <c r="H5" i="8"/>
  <c r="H9" i="8"/>
  <c r="H13" i="8"/>
  <c r="H17" i="8"/>
  <c r="H4" i="8"/>
  <c r="H16" i="8"/>
  <c r="H15" i="8"/>
  <c r="H19" i="8"/>
  <c r="I88" i="11"/>
  <c r="J3" i="8"/>
  <c r="Y29" i="11"/>
  <c r="Z29" i="11" s="1"/>
  <c r="D88" i="11"/>
  <c r="Y51" i="11"/>
  <c r="Z51" i="11" s="1"/>
  <c r="Y35" i="11"/>
  <c r="Z35" i="11" s="1"/>
  <c r="Y75" i="11"/>
  <c r="Z75" i="11" s="1"/>
  <c r="Y71" i="11"/>
  <c r="Z71" i="11" s="1"/>
  <c r="Y82" i="11"/>
  <c r="Z82" i="11" s="1"/>
  <c r="Y9" i="11"/>
  <c r="Z9" i="11" s="1"/>
  <c r="Y25" i="11"/>
  <c r="Z25" i="11" s="1"/>
  <c r="Y57" i="11"/>
  <c r="Z57" i="11" s="1"/>
  <c r="Y10" i="11"/>
  <c r="Z10" i="11" s="1"/>
  <c r="Y26" i="11"/>
  <c r="Z26" i="11" s="1"/>
  <c r="Y42" i="11"/>
  <c r="Z42" i="11" s="1"/>
  <c r="Y58" i="11"/>
  <c r="Z58" i="11" s="1"/>
  <c r="D3" i="8"/>
  <c r="Y45" i="11"/>
  <c r="Z45" i="11" s="1"/>
  <c r="Y14" i="11"/>
  <c r="Z14" i="11" s="1"/>
  <c r="Y46" i="11"/>
  <c r="Z46" i="11" s="1"/>
  <c r="Y7" i="11"/>
  <c r="Z7" i="11" s="1"/>
  <c r="Y65" i="11"/>
  <c r="Z65" i="11" s="1"/>
  <c r="Y83" i="11"/>
  <c r="Z83" i="11" s="1"/>
  <c r="Y21" i="11"/>
  <c r="Z21" i="11" s="1"/>
  <c r="Y53" i="11"/>
  <c r="Z53" i="11" s="1"/>
  <c r="Y38" i="11"/>
  <c r="Z38" i="11" s="1"/>
  <c r="I3" i="8"/>
  <c r="Y63" i="11"/>
  <c r="Z63" i="11" s="1"/>
  <c r="Y22" i="11"/>
  <c r="Z22" i="11" s="1"/>
  <c r="Y13" i="11"/>
  <c r="Z13" i="11" s="1"/>
  <c r="Y77" i="11"/>
  <c r="Z77" i="11" s="1"/>
  <c r="Y30" i="11"/>
  <c r="Z30" i="11" s="1"/>
  <c r="Y62" i="11"/>
  <c r="Z62" i="11" s="1"/>
  <c r="Y78" i="11"/>
  <c r="Z78" i="11" s="1"/>
  <c r="Y11" i="11"/>
  <c r="Z11" i="11" s="1"/>
  <c r="Y37" i="11"/>
  <c r="Z37" i="11" s="1"/>
  <c r="Y6" i="11"/>
  <c r="Z6" i="11" s="1"/>
  <c r="Y54" i="11"/>
  <c r="Z54" i="11" s="1"/>
  <c r="Y70" i="11"/>
  <c r="Z70" i="11" s="1"/>
  <c r="Y19" i="11"/>
  <c r="Z19" i="11" s="1"/>
  <c r="Y86" i="11"/>
  <c r="Z86" i="11" s="1"/>
  <c r="Y18" i="11"/>
  <c r="Z18" i="11" s="1"/>
  <c r="Y47" i="11"/>
  <c r="Z47" i="11" s="1"/>
  <c r="Y39" i="11"/>
  <c r="Z39" i="11" s="1"/>
  <c r="Y61" i="11"/>
  <c r="Z61" i="11" s="1"/>
  <c r="Y55" i="11"/>
  <c r="Z55" i="11" s="1"/>
  <c r="Y17" i="11"/>
  <c r="Z17" i="11" s="1"/>
  <c r="Y33" i="11"/>
  <c r="Z33" i="11" s="1"/>
  <c r="Y34" i="11"/>
  <c r="Z34" i="11" s="1"/>
  <c r="Y66" i="11"/>
  <c r="Z66" i="11" s="1"/>
  <c r="Y59" i="11"/>
  <c r="Z59" i="11" s="1"/>
  <c r="Y23" i="11"/>
  <c r="Z23" i="11" s="1"/>
  <c r="Y79" i="11"/>
  <c r="Z79" i="11" s="1"/>
  <c r="Y73" i="11"/>
  <c r="Z73" i="11" s="1"/>
  <c r="Y74" i="11"/>
  <c r="Z74" i="11" s="1"/>
  <c r="Y69" i="11"/>
  <c r="Z69" i="11" s="1"/>
  <c r="Y67" i="11"/>
  <c r="Z67" i="11" s="1"/>
  <c r="Y48" i="11"/>
  <c r="Z48" i="11" s="1"/>
  <c r="Y49" i="11"/>
  <c r="Z49" i="11" s="1"/>
  <c r="Y43" i="11"/>
  <c r="Z43" i="11" s="1"/>
  <c r="Y41" i="11"/>
  <c r="Z41" i="11" s="1"/>
  <c r="Y15" i="11"/>
  <c r="Z15" i="11" s="1"/>
  <c r="Y31" i="11"/>
  <c r="Z31" i="11" s="1"/>
  <c r="Y27" i="11"/>
  <c r="Z27" i="11" s="1"/>
  <c r="Y16" i="11"/>
  <c r="Z16" i="11" s="1"/>
  <c r="Y32" i="11"/>
  <c r="Z32" i="11" s="1"/>
  <c r="Y68" i="11"/>
  <c r="Z68" i="11" s="1"/>
  <c r="Y85" i="11"/>
  <c r="Z85" i="11" s="1"/>
  <c r="Y36" i="11"/>
  <c r="Z36" i="11" s="1"/>
  <c r="Y72" i="11"/>
  <c r="Z72" i="11" s="1"/>
  <c r="Y84" i="11"/>
  <c r="Z84" i="11" s="1"/>
  <c r="Y12" i="11"/>
  <c r="Z12" i="11" s="1"/>
  <c r="Y28" i="11"/>
  <c r="Z28" i="11" s="1"/>
  <c r="Y44" i="11"/>
  <c r="Z44" i="11" s="1"/>
  <c r="Y60" i="11"/>
  <c r="Z60" i="11" s="1"/>
  <c r="Y80" i="11"/>
  <c r="Z80" i="11" s="1"/>
  <c r="Y20" i="11"/>
  <c r="Z20" i="11" s="1"/>
  <c r="Y52" i="11"/>
  <c r="Z52" i="11" s="1"/>
  <c r="Y24" i="11"/>
  <c r="Z24" i="11" s="1"/>
  <c r="Y40" i="11"/>
  <c r="Z40" i="11" s="1"/>
  <c r="Y56" i="11"/>
  <c r="Z56" i="11" s="1"/>
  <c r="Y76" i="11"/>
  <c r="Z76" i="11" s="1"/>
  <c r="Y8" i="11"/>
  <c r="Z8" i="11" s="1"/>
  <c r="Y5" i="11"/>
  <c r="Z5" i="11" s="1"/>
  <c r="H3" i="10"/>
  <c r="D13" i="8" l="1"/>
  <c r="D17" i="8"/>
  <c r="D10" i="8"/>
  <c r="D14" i="8"/>
  <c r="D11" i="8"/>
  <c r="D15" i="8"/>
  <c r="D12" i="8"/>
  <c r="D16" i="8"/>
  <c r="G5" i="8"/>
  <c r="G40" i="12" s="1"/>
  <c r="G14" i="8"/>
  <c r="G7" i="8"/>
  <c r="G4" i="8"/>
  <c r="G6" i="8"/>
  <c r="G12" i="8"/>
  <c r="G19" i="8"/>
  <c r="G90" i="11" s="1"/>
  <c r="G13" i="8"/>
  <c r="F57" i="10"/>
  <c r="F89" i="11"/>
  <c r="E89" i="11"/>
  <c r="E57" i="10"/>
  <c r="G3" i="10"/>
  <c r="G9" i="10" s="1"/>
  <c r="G18" i="8"/>
  <c r="G15" i="8"/>
  <c r="G16" i="8"/>
  <c r="G8" i="8"/>
  <c r="G10" i="8"/>
  <c r="G11" i="8"/>
  <c r="G17" i="8"/>
  <c r="Y12" i="12"/>
  <c r="Z12" i="12" s="1"/>
  <c r="J8" i="8"/>
  <c r="J12" i="8"/>
  <c r="J16" i="8"/>
  <c r="J6" i="8"/>
  <c r="J14" i="8"/>
  <c r="J18" i="8"/>
  <c r="J5" i="8"/>
  <c r="J40" i="12" s="1"/>
  <c r="J9" i="8"/>
  <c r="J13" i="8"/>
  <c r="J7" i="8"/>
  <c r="J11" i="8"/>
  <c r="J15" i="8"/>
  <c r="J19" i="8"/>
  <c r="J22" i="8" s="1"/>
  <c r="J10" i="8"/>
  <c r="J17" i="8"/>
  <c r="J4" i="8"/>
  <c r="D40" i="12"/>
  <c r="D22" i="8"/>
  <c r="I7" i="8"/>
  <c r="I11" i="8"/>
  <c r="I15" i="8"/>
  <c r="I19" i="8"/>
  <c r="I9" i="8"/>
  <c r="I17" i="8"/>
  <c r="I4" i="8"/>
  <c r="I8" i="8"/>
  <c r="I12" i="8"/>
  <c r="I6" i="8"/>
  <c r="I10" i="8"/>
  <c r="I14" i="8"/>
  <c r="I18" i="8"/>
  <c r="I5" i="8"/>
  <c r="I21" i="8" s="1"/>
  <c r="I13" i="8"/>
  <c r="I16" i="8"/>
  <c r="H6" i="10"/>
  <c r="H10" i="10"/>
  <c r="H14" i="10"/>
  <c r="H18" i="10"/>
  <c r="H22" i="10"/>
  <c r="H27" i="10"/>
  <c r="H31" i="10"/>
  <c r="H35" i="10"/>
  <c r="H39" i="10"/>
  <c r="H44" i="10"/>
  <c r="H48" i="10"/>
  <c r="H52" i="10"/>
  <c r="H7" i="10"/>
  <c r="H17" i="10"/>
  <c r="H20" i="10"/>
  <c r="H23" i="10"/>
  <c r="H34" i="10"/>
  <c r="H37" i="10"/>
  <c r="H41" i="10"/>
  <c r="H51" i="10"/>
  <c r="H57" i="10" s="1"/>
  <c r="H54" i="10"/>
  <c r="H8" i="10"/>
  <c r="H11" i="10"/>
  <c r="H21" i="10"/>
  <c r="H24" i="10"/>
  <c r="H28" i="10"/>
  <c r="H38" i="10"/>
  <c r="H42" i="10"/>
  <c r="H45" i="10"/>
  <c r="H55" i="10"/>
  <c r="H9" i="10"/>
  <c r="H12" i="10"/>
  <c r="H15" i="10"/>
  <c r="H25" i="10"/>
  <c r="H29" i="10"/>
  <c r="H32" i="10"/>
  <c r="H43" i="10"/>
  <c r="H46" i="10"/>
  <c r="H49" i="10"/>
  <c r="H13" i="10"/>
  <c r="H16" i="10"/>
  <c r="H19" i="10"/>
  <c r="H30" i="10"/>
  <c r="H33" i="10"/>
  <c r="H36" i="10"/>
  <c r="H5" i="10"/>
  <c r="H47" i="10"/>
  <c r="H50" i="10"/>
  <c r="H53" i="10"/>
  <c r="H21" i="8"/>
  <c r="Y38" i="12"/>
  <c r="G21" i="8"/>
  <c r="J3" i="10"/>
  <c r="Y33" i="12"/>
  <c r="Z33" i="12" s="1"/>
  <c r="Y34" i="12"/>
  <c r="Z34" i="12" s="1"/>
  <c r="Y9" i="12"/>
  <c r="Z9" i="12" s="1"/>
  <c r="Y8" i="12"/>
  <c r="Z8" i="12" s="1"/>
  <c r="Y21" i="12"/>
  <c r="Z21" i="12" s="1"/>
  <c r="Y23" i="12"/>
  <c r="Z23" i="12" s="1"/>
  <c r="Y37" i="12"/>
  <c r="Z37" i="12" s="1"/>
  <c r="Z88" i="11"/>
  <c r="Y88" i="11"/>
  <c r="Y32" i="12"/>
  <c r="Z32" i="12" s="1"/>
  <c r="Y7" i="12"/>
  <c r="Z7" i="12" s="1"/>
  <c r="Y19" i="12"/>
  <c r="Z19" i="12" s="1"/>
  <c r="Y26" i="12"/>
  <c r="Z26" i="12" s="1"/>
  <c r="Y35" i="12"/>
  <c r="Z35" i="12" s="1"/>
  <c r="Y11" i="12"/>
  <c r="Z11" i="12" s="1"/>
  <c r="Y4" i="12"/>
  <c r="Z4" i="12" s="1"/>
  <c r="Y30" i="12"/>
  <c r="Z30" i="12" s="1"/>
  <c r="Y24" i="12"/>
  <c r="Z24" i="12" s="1"/>
  <c r="Y10" i="12"/>
  <c r="Z10" i="12" s="1"/>
  <c r="Y31" i="12"/>
  <c r="Z31" i="12" s="1"/>
  <c r="Y20" i="12"/>
  <c r="Z20" i="12" s="1"/>
  <c r="Y13" i="12"/>
  <c r="Z13" i="12" s="1"/>
  <c r="Y5" i="12"/>
  <c r="Z5" i="12" s="1"/>
  <c r="Y29" i="12"/>
  <c r="Z29" i="12" s="1"/>
  <c r="Y15" i="12"/>
  <c r="Z15" i="12" s="1"/>
  <c r="Y22" i="12"/>
  <c r="Z22" i="12" s="1"/>
  <c r="Y25" i="12"/>
  <c r="Z25" i="12" s="1"/>
  <c r="Y36" i="12"/>
  <c r="Z36" i="12" s="1"/>
  <c r="Y17" i="12"/>
  <c r="Z17" i="12" s="1"/>
  <c r="Y14" i="12"/>
  <c r="Z14" i="12" s="1"/>
  <c r="Y16" i="12"/>
  <c r="Z16" i="12" s="1"/>
  <c r="Y27" i="12"/>
  <c r="Z27" i="12" s="1"/>
  <c r="D3" i="10"/>
  <c r="Y6" i="12"/>
  <c r="Z6" i="12" s="1"/>
  <c r="Y18" i="12"/>
  <c r="Z18" i="12" s="1"/>
  <c r="Y28" i="12"/>
  <c r="Z28" i="12" s="1"/>
  <c r="I3" i="10"/>
  <c r="H90" i="11"/>
  <c r="H22" i="8"/>
  <c r="H40" i="12"/>
  <c r="Z38" i="12" l="1"/>
  <c r="J90" i="11"/>
  <c r="D15" i="10"/>
  <c r="D57" i="10"/>
  <c r="D28" i="10"/>
  <c r="D33" i="10"/>
  <c r="D37" i="10"/>
  <c r="D43" i="10"/>
  <c r="D47" i="10"/>
  <c r="D54" i="10"/>
  <c r="D14" i="10"/>
  <c r="D22" i="10"/>
  <c r="D30" i="10"/>
  <c r="D34" i="10"/>
  <c r="D38" i="10"/>
  <c r="D44" i="10"/>
  <c r="D50" i="10"/>
  <c r="D23" i="10"/>
  <c r="D31" i="10"/>
  <c r="D35" i="10"/>
  <c r="D41" i="10"/>
  <c r="D45" i="10"/>
  <c r="D52" i="10"/>
  <c r="D24" i="10"/>
  <c r="D32" i="10"/>
  <c r="D36" i="10"/>
  <c r="D42" i="10"/>
  <c r="D46" i="10"/>
  <c r="D53" i="10"/>
  <c r="G6" i="10"/>
  <c r="G41" i="10"/>
  <c r="G24" i="10"/>
  <c r="G22" i="8"/>
  <c r="G10" i="10"/>
  <c r="G18" i="10"/>
  <c r="G38" i="10"/>
  <c r="G27" i="10"/>
  <c r="G33" i="10"/>
  <c r="G46" i="10"/>
  <c r="G45" i="10"/>
  <c r="G55" i="10"/>
  <c r="G21" i="10"/>
  <c r="G53" i="10"/>
  <c r="G20" i="10"/>
  <c r="G39" i="10"/>
  <c r="G19" i="10"/>
  <c r="G52" i="10"/>
  <c r="G32" i="10"/>
  <c r="G12" i="10"/>
  <c r="G31" i="10"/>
  <c r="G11" i="10"/>
  <c r="G47" i="10"/>
  <c r="G30" i="10"/>
  <c r="G13" i="10"/>
  <c r="Y7" i="8"/>
  <c r="Z7" i="8" s="1"/>
  <c r="G44" i="10"/>
  <c r="G37" i="10"/>
  <c r="G50" i="10"/>
  <c r="G23" i="10"/>
  <c r="G54" i="10"/>
  <c r="G7" i="10"/>
  <c r="G36" i="10"/>
  <c r="G22" i="10"/>
  <c r="G16" i="10"/>
  <c r="G5" i="10"/>
  <c r="G49" i="10"/>
  <c r="G35" i="10"/>
  <c r="G29" i="10"/>
  <c r="G15" i="10"/>
  <c r="G48" i="10"/>
  <c r="G42" i="10"/>
  <c r="G28" i="10"/>
  <c r="G14" i="10"/>
  <c r="G8" i="10"/>
  <c r="G51" i="10"/>
  <c r="G57" i="10" s="1"/>
  <c r="G43" i="10"/>
  <c r="G34" i="10"/>
  <c r="G25" i="10"/>
  <c r="G17" i="10"/>
  <c r="Y15" i="8"/>
  <c r="Z15" i="8" s="1"/>
  <c r="J21" i="8"/>
  <c r="Y10" i="8"/>
  <c r="Z10" i="8" s="1"/>
  <c r="I7" i="10"/>
  <c r="I11" i="10"/>
  <c r="I15" i="10"/>
  <c r="I19" i="10"/>
  <c r="I23" i="10"/>
  <c r="I28" i="10"/>
  <c r="I32" i="10"/>
  <c r="I36" i="10"/>
  <c r="I41" i="10"/>
  <c r="I45" i="10"/>
  <c r="I49" i="10"/>
  <c r="I53" i="10"/>
  <c r="I10" i="10"/>
  <c r="I13" i="10"/>
  <c r="I16" i="10"/>
  <c r="I27" i="10"/>
  <c r="I30" i="10"/>
  <c r="I33" i="10"/>
  <c r="I44" i="10"/>
  <c r="I47" i="10"/>
  <c r="I50" i="10"/>
  <c r="I14" i="10"/>
  <c r="I17" i="10"/>
  <c r="I20" i="10"/>
  <c r="I31" i="10"/>
  <c r="I34" i="10"/>
  <c r="I37" i="10"/>
  <c r="I48" i="10"/>
  <c r="I51" i="10"/>
  <c r="I54" i="10"/>
  <c r="I8" i="10"/>
  <c r="I18" i="10"/>
  <c r="I21" i="10"/>
  <c r="I24" i="10"/>
  <c r="I35" i="10"/>
  <c r="I6" i="10"/>
  <c r="I9" i="10"/>
  <c r="I12" i="10"/>
  <c r="I52" i="10"/>
  <c r="I55" i="10"/>
  <c r="I22" i="10"/>
  <c r="I25" i="10"/>
  <c r="I29" i="10"/>
  <c r="I39" i="10"/>
  <c r="I43" i="10"/>
  <c r="I46" i="10"/>
  <c r="I38" i="10"/>
  <c r="I42" i="10"/>
  <c r="I5" i="10"/>
  <c r="J8" i="10"/>
  <c r="J12" i="10"/>
  <c r="J16" i="10"/>
  <c r="J20" i="10"/>
  <c r="J24" i="10"/>
  <c r="J29" i="10"/>
  <c r="J33" i="10"/>
  <c r="J37" i="10"/>
  <c r="J42" i="10"/>
  <c r="J46" i="10"/>
  <c r="J50" i="10"/>
  <c r="J54" i="10"/>
  <c r="J6" i="10"/>
  <c r="J9" i="10"/>
  <c r="J19" i="10"/>
  <c r="J22" i="10"/>
  <c r="J25" i="10"/>
  <c r="J36" i="10"/>
  <c r="J39" i="10"/>
  <c r="J43" i="10"/>
  <c r="J53" i="10"/>
  <c r="J5" i="10"/>
  <c r="J7" i="10"/>
  <c r="J10" i="10"/>
  <c r="J13" i="10"/>
  <c r="J23" i="10"/>
  <c r="J27" i="10"/>
  <c r="J30" i="10"/>
  <c r="J41" i="10"/>
  <c r="J44" i="10"/>
  <c r="J47" i="10"/>
  <c r="J11" i="10"/>
  <c r="J14" i="10"/>
  <c r="J17" i="10"/>
  <c r="J28" i="10"/>
  <c r="J31" i="10"/>
  <c r="J34" i="10"/>
  <c r="J15" i="10"/>
  <c r="J18" i="10"/>
  <c r="J21" i="10"/>
  <c r="J32" i="10"/>
  <c r="J35" i="10"/>
  <c r="J49" i="10"/>
  <c r="J52" i="10"/>
  <c r="J55" i="10"/>
  <c r="J45" i="10"/>
  <c r="J48" i="10"/>
  <c r="J51" i="10"/>
  <c r="J57" i="10" s="1"/>
  <c r="J38" i="10"/>
  <c r="Y12" i="8"/>
  <c r="Z12" i="8" s="1"/>
  <c r="I40" i="12"/>
  <c r="Y16" i="8"/>
  <c r="Z16" i="8" s="1"/>
  <c r="Y8" i="8"/>
  <c r="Z8" i="8" s="1"/>
  <c r="Y14" i="8"/>
  <c r="Z14" i="8" s="1"/>
  <c r="D90" i="11"/>
  <c r="Y11" i="8"/>
  <c r="Z11" i="8" s="1"/>
  <c r="Y18" i="8"/>
  <c r="Z18" i="8" s="1"/>
  <c r="Y6" i="8"/>
  <c r="Z6" i="8" s="1"/>
  <c r="Y13" i="8"/>
  <c r="Z13" i="8" s="1"/>
  <c r="Y5" i="8"/>
  <c r="D21" i="8"/>
  <c r="Y4" i="8"/>
  <c r="Z4" i="8" s="1"/>
  <c r="Y17" i="8"/>
  <c r="Z17" i="8" s="1"/>
  <c r="Y9" i="8"/>
  <c r="Z9" i="8" s="1"/>
  <c r="I90" i="11"/>
  <c r="I22" i="8"/>
  <c r="Y19" i="8"/>
  <c r="H89" i="11"/>
  <c r="G89" i="11" l="1"/>
  <c r="Y43" i="10"/>
  <c r="Z43" i="10" s="1"/>
  <c r="Z19" i="8"/>
  <c r="Z5" i="8"/>
  <c r="Z40" i="12" s="1"/>
  <c r="Y50" i="10"/>
  <c r="Z50" i="10" s="1"/>
  <c r="Y53" i="10"/>
  <c r="Z53" i="10" s="1"/>
  <c r="Y21" i="10"/>
  <c r="Z21" i="10" s="1"/>
  <c r="J89" i="11"/>
  <c r="Y38" i="10"/>
  <c r="Z38" i="10" s="1"/>
  <c r="Y37" i="10"/>
  <c r="Z37" i="10" s="1"/>
  <c r="Y52" i="10"/>
  <c r="Z52" i="10" s="1"/>
  <c r="Y22" i="10"/>
  <c r="Z22" i="10" s="1"/>
  <c r="Y24" i="10"/>
  <c r="Z24" i="10" s="1"/>
  <c r="Y55" i="10"/>
  <c r="Z55" i="10" s="1"/>
  <c r="Y54" i="10"/>
  <c r="Z54" i="10" s="1"/>
  <c r="Y20" i="10"/>
  <c r="Z20" i="10" s="1"/>
  <c r="Y14" i="10"/>
  <c r="Z14" i="10" s="1"/>
  <c r="Y29" i="10"/>
  <c r="Z29" i="10" s="1"/>
  <c r="Y30" i="10"/>
  <c r="Z30" i="10" s="1"/>
  <c r="Y44" i="10"/>
  <c r="Z44" i="10" s="1"/>
  <c r="Y8" i="10"/>
  <c r="Z8" i="10" s="1"/>
  <c r="Y28" i="10"/>
  <c r="Z28" i="10" s="1"/>
  <c r="Y27" i="10"/>
  <c r="Z27" i="10" s="1"/>
  <c r="Y45" i="10"/>
  <c r="Z45" i="10" s="1"/>
  <c r="D89" i="11"/>
  <c r="Y31" i="10"/>
  <c r="Z31" i="10" s="1"/>
  <c r="Y16" i="10"/>
  <c r="Z16" i="10" s="1"/>
  <c r="Y32" i="10"/>
  <c r="Z32" i="10" s="1"/>
  <c r="Y36" i="10"/>
  <c r="Z36" i="10" s="1"/>
  <c r="Y33" i="10"/>
  <c r="Z33" i="10" s="1"/>
  <c r="Y6" i="10"/>
  <c r="Z6" i="10" s="1"/>
  <c r="Y23" i="10"/>
  <c r="Z23" i="10" s="1"/>
  <c r="Y5" i="10"/>
  <c r="Z5" i="10" s="1"/>
  <c r="Y10" i="10"/>
  <c r="Z10" i="10" s="1"/>
  <c r="Y11" i="10"/>
  <c r="Z11" i="10" s="1"/>
  <c r="Y18" i="10"/>
  <c r="Z18" i="10" s="1"/>
  <c r="Y90" i="11"/>
  <c r="Y21" i="8"/>
  <c r="Y51" i="10"/>
  <c r="I57" i="10"/>
  <c r="Y49" i="10"/>
  <c r="Z49" i="10" s="1"/>
  <c r="Y25" i="10"/>
  <c r="Z25" i="10" s="1"/>
  <c r="Y15" i="10"/>
  <c r="Z15" i="10" s="1"/>
  <c r="Y46" i="10"/>
  <c r="Z46" i="10" s="1"/>
  <c r="Y40" i="12"/>
  <c r="Y48" i="10"/>
  <c r="Z48" i="10" s="1"/>
  <c r="Y12" i="10"/>
  <c r="Z12" i="10" s="1"/>
  <c r="Y7" i="10"/>
  <c r="Z7" i="10" s="1"/>
  <c r="Y47" i="10"/>
  <c r="Z47" i="10" s="1"/>
  <c r="Y22" i="8"/>
  <c r="Y41" i="10"/>
  <c r="Z41" i="10" s="1"/>
  <c r="Y19" i="10"/>
  <c r="Z19" i="10" s="1"/>
  <c r="Y42" i="10"/>
  <c r="Z42" i="10" s="1"/>
  <c r="Y34" i="10"/>
  <c r="Z34" i="10" s="1"/>
  <c r="Y17" i="10"/>
  <c r="Z17" i="10" s="1"/>
  <c r="Y9" i="10"/>
  <c r="Z9" i="10" s="1"/>
  <c r="Y39" i="10"/>
  <c r="Z39" i="10" s="1"/>
  <c r="Y35" i="10"/>
  <c r="Z35" i="10" s="1"/>
  <c r="Y13" i="10"/>
  <c r="Z13" i="10" s="1"/>
  <c r="I89" i="11"/>
  <c r="Z22" i="8" l="1"/>
  <c r="Z90" i="11"/>
  <c r="Z21" i="8"/>
  <c r="Y57" i="10"/>
  <c r="Z51" i="10"/>
  <c r="Y89" i="11"/>
  <c r="Z57" i="10" l="1"/>
  <c r="Z89" i="11"/>
  <c r="Y50" i="11"/>
  <c r="Z50" i="11" s="1"/>
</calcChain>
</file>

<file path=xl/sharedStrings.xml><?xml version="1.0" encoding="utf-8"?>
<sst xmlns="http://schemas.openxmlformats.org/spreadsheetml/2006/main" count="232" uniqueCount="195">
  <si>
    <t>連結精算表</t>
  </si>
  <si>
    <t>一般会計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</si>
  <si>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</si>
  <si>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</si>
  <si>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</si>
  <si>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</si>
  <si>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</si>
  <si>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</si>
  <si>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</si>
  <si>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</si>
  <si>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</si>
  <si>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</si>
  <si>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</si>
  <si>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</si>
  <si>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</si>
  <si>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</si>
  <si>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</si>
  <si>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</si>
  <si>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</si>
  <si>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</si>
  <si>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</si>
  <si>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</si>
  <si>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</si>
  <si>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</si>
  <si>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</si>
  <si>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</si>
  <si>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</si>
  <si>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</si>
  <si>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</si>
  <si>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</si>
  <si>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</si>
  <si>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</si>
  <si>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</si>
  <si>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</si>
  <si>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</si>
  <si>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</si>
  <si>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</si>
  <si>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</si>
  <si>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</si>
  <si>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</si>
  <si>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</si>
  <si>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</si>
  <si>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</si>
  <si>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</si>
  <si>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</si>
  <si>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</si>
  <si>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</si>
  <si>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</si>
  <si>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</si>
  <si>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</si>
  <si>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</si>
  <si>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</si>
  <si>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</si>
  <si>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</si>
  <si>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</si>
  <si>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</si>
  <si>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</si>
  <si>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</si>
  <si>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</si>
  <si>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</si>
  <si>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</si>
  <si>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</si>
  <si>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</si>
  <si>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</si>
  <si>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</si>
  <si>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</si>
  <si>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</si>
  <si>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</si>
  <si>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</si>
  <si>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</si>
  <si>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</si>
  <si>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</si>
  <si>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</si>
  <si>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</si>
  <si>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</si>
  <si>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</si>
  <si>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</si>
  <si>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</si>
  <si>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</si>
  <si>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</si>
  <si>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</si>
  <si>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</si>
  <si>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</si>
  <si>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</si>
  <si>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</si>
  <si>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</si>
  <si>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</si>
  <si>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</si>
  <si>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</si>
  <si>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</si>
  <si>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</si>
  <si>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</si>
  <si>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</si>
  <si>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</si>
  <si>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</si>
  <si>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</si>
  <si>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</si>
  <si>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</si>
  <si>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</si>
  <si>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</si>
  <si>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</si>
  <si>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</si>
  <si>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</si>
  <si>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</si>
  <si>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</si>
  <si>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</si>
  <si>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</si>
  <si>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</si>
  <si>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</si>
  <si>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</si>
  <si>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</si>
  <si>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</si>
  <si>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</si>
  <si>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</si>
  <si>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</si>
  <si>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</si>
  <si>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</si>
  <si>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</si>
  <si>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</si>
  <si>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</si>
  <si>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</si>
  <si>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</si>
  <si>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</si>
  <si>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</si>
  <si>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</si>
  <si>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</si>
  <si>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</si>
  <si>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</si>
  <si>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</si>
  <si>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</si>
  <si>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</si>
  <si>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</si>
  <si>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</si>
  <si>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</si>
  <si>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</si>
  <si>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</si>
  <si>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</si>
  <si>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</si>
  <si>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</si>
  <si>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</si>
  <si>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</si>
  <si>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</si>
  <si>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</si>
  <si>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</si>
  <si>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</si>
  <si>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</si>
  <si>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</si>
  <si>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</si>
  <si>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</si>
  <si>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</si>
  <si>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</si>
  <si>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</si>
  <si>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</si>
  <si>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</si>
  <si>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</si>
  <si>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 xml:space="preserve">      資金</t>
  </si>
  <si>
    <t xml:space="preserve">      歳計外現金</t>
  </si>
  <si>
    <t xml:space="preserve">  繰延資産</t>
  </si>
  <si>
    <t>（単位：円）</t>
    <rPh sb="1" eb="3">
      <t>タンイ</t>
    </rPh>
    <rPh sb="4" eb="5">
      <t>エン</t>
    </rPh>
    <phoneticPr fontId="1"/>
  </si>
  <si>
    <t>検算</t>
    <rPh sb="0" eb="2">
      <t>ケンザン</t>
    </rPh>
    <phoneticPr fontId="1"/>
  </si>
  <si>
    <t>検算</t>
    <rPh sb="0" eb="2">
      <t>ケンザン</t>
    </rPh>
    <phoneticPr fontId="1"/>
  </si>
  <si>
    <t>按分率</t>
    <rPh sb="0" eb="2">
      <t>アンブン</t>
    </rPh>
    <rPh sb="2" eb="3">
      <t>リツ</t>
    </rPh>
    <phoneticPr fontId="1"/>
  </si>
  <si>
    <t>差異</t>
    <rPh sb="0" eb="2">
      <t>サイ</t>
    </rPh>
    <phoneticPr fontId="1"/>
  </si>
  <si>
    <t>資産＝負債+純資産</t>
    <rPh sb="0" eb="2">
      <t>シサン</t>
    </rPh>
    <rPh sb="3" eb="5">
      <t>フサイ</t>
    </rPh>
    <rPh sb="6" eb="9">
      <t>ジュンシサン</t>
    </rPh>
    <phoneticPr fontId="1"/>
  </si>
  <si>
    <t>BS現金＝CF資金末残高</t>
    <rPh sb="2" eb="4">
      <t>ゲンキン</t>
    </rPh>
    <rPh sb="7" eb="9">
      <t>シキン</t>
    </rPh>
    <rPh sb="9" eb="10">
      <t>マツ</t>
    </rPh>
    <rPh sb="10" eb="12">
      <t>ザンダカ</t>
    </rPh>
    <phoneticPr fontId="1"/>
  </si>
  <si>
    <t>BS純資産＝NW純資産残高</t>
    <rPh sb="2" eb="5">
      <t>ジュンシサン</t>
    </rPh>
    <rPh sb="8" eb="11">
      <t>ジュンシサン</t>
    </rPh>
    <rPh sb="11" eb="13">
      <t>ザンダカ</t>
    </rPh>
    <phoneticPr fontId="1"/>
  </si>
  <si>
    <t>PL純行政コスト＝NW純行政コスト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</si>
  <si>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NW純行政コスト＝PL純行政コスト</t>
    <rPh sb="2" eb="3">
      <t>ジュン</t>
    </rPh>
    <rPh sb="3" eb="5">
      <t>ギョウセイ</t>
    </rPh>
    <rPh sb="11" eb="12">
      <t>ジュン</t>
    </rPh>
    <rPh sb="12" eb="14">
      <t>ギョウセイ</t>
    </rPh>
    <phoneticPr fontId="1"/>
  </si>
  <si>
    <t>NW純資産残高＝BS純資産</t>
    <rPh sb="2" eb="5">
      <t>ジュンシサン</t>
    </rPh>
    <rPh sb="5" eb="7">
      <t>ザンダカ</t>
    </rPh>
    <rPh sb="10" eb="13">
      <t>ジュンシサン</t>
    </rPh>
    <phoneticPr fontId="1"/>
  </si>
  <si>
    <t>CF資金残高＝BS現金</t>
    <rPh sb="2" eb="4">
      <t>シキン</t>
    </rPh>
    <rPh sb="4" eb="6">
      <t>ザンダカ</t>
    </rPh>
    <rPh sb="9" eb="11">
      <t>ゲンキン</t>
    </rPh>
    <phoneticPr fontId="1"/>
  </si>
  <si>
    <t>前年度末歳計外現金残高</t>
  </si>
  <si>
    <t>本年度歳計外現金増減額</t>
  </si>
  <si>
    <t>本年度末歳計外現金残高</t>
  </si>
  <si>
    <t>本年度末現金預金残高</t>
  </si>
  <si>
    <t>小樽市</t>
    <rPh sb="0" eb="3">
      <t>オタルシ</t>
    </rPh>
    <phoneticPr fontId="0"/>
  </si>
  <si>
    <t>島牧村</t>
    <rPh sb="0" eb="3">
      <t>シママキムラ</t>
    </rPh>
    <phoneticPr fontId="0"/>
  </si>
  <si>
    <t>寿都町</t>
    <rPh sb="0" eb="3">
      <t>スッツマチ</t>
    </rPh>
    <phoneticPr fontId="0"/>
  </si>
  <si>
    <t>黒松内町</t>
    <rPh sb="0" eb="4">
      <t>クロマツナイチョウ</t>
    </rPh>
    <phoneticPr fontId="0"/>
  </si>
  <si>
    <t>蘭越町</t>
    <rPh sb="0" eb="3">
      <t>ランコシチョウ</t>
    </rPh>
    <phoneticPr fontId="0"/>
  </si>
  <si>
    <t>ニセコ町</t>
    <rPh sb="3" eb="4">
      <t>チョウ</t>
    </rPh>
    <phoneticPr fontId="0"/>
  </si>
  <si>
    <t>真狩村</t>
    <rPh sb="0" eb="3">
      <t>マッカリムラ</t>
    </rPh>
    <phoneticPr fontId="0"/>
  </si>
  <si>
    <t>留寿都村</t>
    <rPh sb="0" eb="4">
      <t>ルスツムラ</t>
    </rPh>
    <phoneticPr fontId="0"/>
  </si>
  <si>
    <t>喜茂別町</t>
    <rPh sb="0" eb="4">
      <t>キモベツマチ</t>
    </rPh>
    <phoneticPr fontId="0"/>
  </si>
  <si>
    <t>京極町</t>
    <rPh sb="0" eb="3">
      <t>キョウゴクマチ</t>
    </rPh>
    <phoneticPr fontId="0"/>
  </si>
  <si>
    <t>倶知安町</t>
    <rPh sb="0" eb="4">
      <t>クッチャンマチ</t>
    </rPh>
    <phoneticPr fontId="0"/>
  </si>
  <si>
    <t>共和町</t>
    <rPh sb="0" eb="3">
      <t>キョウワマチ</t>
    </rPh>
    <phoneticPr fontId="0"/>
  </si>
  <si>
    <t>岩内町</t>
    <rPh sb="0" eb="3">
      <t>イワナイマチ</t>
    </rPh>
    <phoneticPr fontId="0"/>
  </si>
  <si>
    <t>泊村</t>
    <rPh sb="0" eb="2">
      <t>トマリムラ</t>
    </rPh>
    <phoneticPr fontId="0"/>
  </si>
  <si>
    <t>神恵内村</t>
    <rPh sb="0" eb="4">
      <t>カモエナイムラ</t>
    </rPh>
    <phoneticPr fontId="0"/>
  </si>
  <si>
    <t>積丹町</t>
    <rPh sb="0" eb="3">
      <t>シャコタンマチ</t>
    </rPh>
    <phoneticPr fontId="0"/>
  </si>
  <si>
    <t>古平町</t>
    <rPh sb="0" eb="3">
      <t>フルビラマチ</t>
    </rPh>
    <phoneticPr fontId="0"/>
  </si>
  <si>
    <t>余市町</t>
    <rPh sb="0" eb="3">
      <t>ヨイチマチ</t>
    </rPh>
    <phoneticPr fontId="0"/>
  </si>
  <si>
    <t>仁木町</t>
    <rPh sb="0" eb="3">
      <t>ニキマチ</t>
    </rPh>
    <phoneticPr fontId="0"/>
  </si>
  <si>
    <t>赤井川村</t>
    <rPh sb="0" eb="4">
      <t>アカイガワムラ</t>
    </rPh>
    <phoneticPr fontId="0"/>
  </si>
  <si>
    <t>※端数調整については、按分率の高い小樽市にて調整。</t>
    <rPh sb="1" eb="3">
      <t>ハスウ</t>
    </rPh>
    <rPh sb="3" eb="5">
      <t>チョウセイ</t>
    </rPh>
    <rPh sb="11" eb="13">
      <t>アンブン</t>
    </rPh>
    <rPh sb="13" eb="14">
      <t>リツ</t>
    </rPh>
    <rPh sb="15" eb="16">
      <t>タカ</t>
    </rPh>
    <rPh sb="17" eb="20">
      <t>オタルシ</t>
    </rPh>
    <rPh sb="22" eb="24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</si>
</sst>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  <xf numFmtId="9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>
      <alignment vertical="center"/>
    </xf>
    <xf numFmtId="3" fontId="5" fillId="0" borderId="0" xfId="0" applyNumberFormat="1" applyFont="1" applyAlignment="1"/>
    <xf numFmtId="3" fontId="6" fillId="0" borderId="0" xfId="0" applyNumberFormat="1" applyFont="1" applyAlignment="1"/>
    <xf numFmtId="3" fontId="7" fillId="3" borderId="5" xfId="0" applyNumberFormat="1" applyFont="1" applyFill="1" applyBorder="1" applyAlignment="1">
      <alignment horizontal="center" vertical="center" shrinkToFit="1"/>
    </xf>
    <xf numFmtId="3" fontId="8" fillId="3" borderId="6" xfId="0" applyNumberFormat="1" applyFont="1" applyFill="1" applyBorder="1" applyAlignment="1"/>
    <xf numFmtId="3" fontId="8" fillId="0" borderId="7" xfId="0" applyNumberFormat="1" applyFont="1" applyBorder="1" applyAlignment="1">
      <alignment horizontal="right"/>
    </xf>
    <xf numFmtId="3" fontId="8" fillId="3" borderId="8" xfId="0" applyNumberFormat="1" applyFont="1" applyFill="1" applyBorder="1" applyAlignment="1"/>
    <xf numFmtId="3" fontId="8" fillId="0" borderId="1" xfId="0" applyNumberFormat="1" applyFont="1" applyBorder="1" applyAlignment="1">
      <alignment horizontal="right"/>
    </xf>
    <xf numFmtId="3" fontId="8" fillId="3" borderId="9" xfId="0" applyNumberFormat="1" applyFont="1" applyFill="1" applyBorder="1" applyAlignment="1"/>
    <xf numFmtId="3" fontId="6" fillId="0" borderId="1" xfId="0" applyNumberFormat="1" applyFont="1" applyBorder="1" applyAlignment="1"/>
    <xf numFmtId="3" fontId="0" fillId="0" borderId="0" xfId="0" applyNumberFormat="1" applyAlignment="1">
      <alignment horizontal="right"/>
    </xf>
    <xf numFmtId="3" fontId="6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/>
    <xf numFmtId="3" fontId="8" fillId="3" borderId="10" xfId="0" applyNumberFormat="1" applyFont="1" applyFill="1" applyBorder="1" applyAlignment="1"/>
    <xf numFmtId="3" fontId="8" fillId="3" borderId="11" xfId="0" applyNumberFormat="1" applyFont="1" applyFill="1" applyBorder="1" applyAlignment="1"/>
    <xf numFmtId="3" fontId="8" fillId="3" borderId="12" xfId="0" applyNumberFormat="1" applyFont="1" applyFill="1" applyBorder="1" applyAlignment="1"/>
    <xf numFmtId="3" fontId="7" fillId="3" borderId="1" xfId="0" applyNumberFormat="1" applyFont="1" applyFill="1" applyBorder="1" applyAlignment="1">
      <alignment horizontal="center" vertical="center" shrinkToFit="1"/>
    </xf>
    <xf numFmtId="3" fontId="9" fillId="0" borderId="1" xfId="1" applyNumberFormat="1" applyFont="1" applyFill="1" applyBorder="1" applyAlignment="1">
      <alignment vertical="center"/>
    </xf>
    <xf numFmtId="1" fontId="0" fillId="0" borderId="1" xfId="0" applyNumberFormat="1" applyBorder="1">
      <alignment vertical="center"/>
    </xf>
    <xf numFmtId="3" fontId="0" fillId="0" borderId="13" xfId="0" applyNumberFormat="1" applyBorder="1" applyAlignment="1">
      <alignment horizontal="right"/>
    </xf>
    <xf numFmtId="3" fontId="8" fillId="0" borderId="1" xfId="4" applyNumberFormat="1" applyFont="1" applyBorder="1" applyAlignment="1">
      <alignment horizontal="right"/>
    </xf>
    <xf numFmtId="3" fontId="8" fillId="0" borderId="4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3" fontId="8" fillId="3" borderId="14" xfId="0" applyNumberFormat="1" applyFont="1" applyFill="1" applyBorder="1" applyAlignment="1"/>
    <xf numFmtId="3" fontId="8" fillId="3" borderId="8" xfId="4" applyNumberFormat="1" applyFont="1" applyFill="1" applyBorder="1"/>
    <xf numFmtId="3" fontId="8" fillId="3" borderId="9" xfId="4" applyNumberFormat="1" applyFont="1" applyFill="1" applyBorder="1"/>
    <xf numFmtId="10" fontId="0" fillId="0" borderId="1" xfId="5" applyNumberFormat="1" applyFont="1" applyFill="1" applyBorder="1">
      <alignment vertical="center"/>
    </xf>
    <xf numFmtId="38" fontId="0" fillId="0" borderId="1" xfId="1" applyFont="1" applyBorder="1">
      <alignment vertical="center"/>
    </xf>
    <xf numFmtId="3" fontId="6" fillId="0" borderId="0" xfId="0" applyNumberFormat="1" applyFont="1" applyAlignment="1">
      <alignment horizontal="center"/>
    </xf>
    <xf numFmtId="3" fontId="8" fillId="0" borderId="3" xfId="4" applyNumberFormat="1" applyFont="1" applyBorder="1" applyAlignment="1">
      <alignment horizontal="right"/>
    </xf>
    <xf numFmtId="3" fontId="7" fillId="3" borderId="15" xfId="0" applyNumberFormat="1" applyFont="1" applyFill="1" applyBorder="1" applyAlignment="1">
      <alignment horizontal="center" vertical="center" shrinkToFit="1"/>
    </xf>
    <xf numFmtId="3" fontId="8" fillId="0" borderId="2" xfId="4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</cellXfs>
  <cellStyles count="6">
    <cellStyle name="パーセント" xfId="5" builtinId="5"/>
    <cellStyle name="桁区切り" xfId="1" builtinId="6"/>
    <cellStyle name="桁区切り 3" xfId="3" xr:uid="{00000000-0005-0000-0000-000001000000}"/>
    <cellStyle name="桁区切り[0]_土地_土地 (2)" xfId="2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7"/>
  <sheetViews>
    <sheetView tabSelected="1" workbookViewId="0"/>
  </sheetViews>
  <sheetFormatPr defaultRowHeight="13.5" x14ac:dyDescent="0.15"/>
  <cols>
    <col min="1" max="1" width="12.125" customWidth="1"/>
    <col min="2" max="23" width="11.25" customWidth="1"/>
    <col min="24" max="24" width="10.25" bestFit="1" customWidth="1"/>
    <col min="25" max="25" width="11.375" bestFit="1" customWidth="1"/>
    <col min="26" max="26" width="10.5" customWidth="1"/>
    <col min="27" max="27" width="11.375" bestFit="1" customWidth="1"/>
  </cols>
  <sheetData>
    <row r="3" spans="1:23" x14ac:dyDescent="0.15">
      <c r="A3" s="1"/>
      <c r="B3" s="13" t="s">
        <v>174</v>
      </c>
      <c r="C3" s="13" t="s">
        <v>175</v>
      </c>
      <c r="D3" s="13" t="s">
        <v>176</v>
      </c>
      <c r="E3" s="13" t="s">
        <v>177</v>
      </c>
      <c r="F3" s="13" t="s">
        <v>178</v>
      </c>
      <c r="G3" s="13" t="s">
        <v>179</v>
      </c>
      <c r="H3" s="13" t="s">
        <v>180</v>
      </c>
      <c r="I3" s="13" t="s">
        <v>181</v>
      </c>
      <c r="J3" s="13" t="s">
        <v>182</v>
      </c>
      <c r="K3" s="13" t="s">
        <v>183</v>
      </c>
      <c r="L3" s="13" t="s">
        <v>184</v>
      </c>
      <c r="M3" s="13" t="s">
        <v>185</v>
      </c>
      <c r="N3" s="13" t="s">
        <v>186</v>
      </c>
      <c r="O3" s="13" t="s">
        <v>187</v>
      </c>
      <c r="P3" s="13" t="s">
        <v>188</v>
      </c>
      <c r="Q3" s="13" t="s">
        <v>189</v>
      </c>
      <c r="R3" s="13" t="s">
        <v>190</v>
      </c>
      <c r="S3" s="13" t="s">
        <v>191</v>
      </c>
      <c r="T3" s="13" t="s">
        <v>192</v>
      </c>
      <c r="U3" s="13" t="s">
        <v>193</v>
      </c>
      <c r="V3" s="13"/>
      <c r="W3" s="12" t="s">
        <v>160</v>
      </c>
    </row>
    <row r="4" spans="1:23" x14ac:dyDescent="0.15">
      <c r="A4" s="1"/>
      <c r="B4" s="29">
        <v>2425200</v>
      </c>
      <c r="C4" s="29">
        <v>385800</v>
      </c>
      <c r="D4" s="29">
        <v>482800</v>
      </c>
      <c r="E4" s="29">
        <v>567700</v>
      </c>
      <c r="F4" s="29">
        <v>709900</v>
      </c>
      <c r="G4" s="29">
        <v>652700</v>
      </c>
      <c r="H4" s="29">
        <v>429600</v>
      </c>
      <c r="I4" s="29">
        <v>432700</v>
      </c>
      <c r="J4" s="29">
        <v>439200</v>
      </c>
      <c r="K4" s="29">
        <v>616000</v>
      </c>
      <c r="L4" s="29">
        <v>1297900</v>
      </c>
      <c r="M4" s="29">
        <v>738900</v>
      </c>
      <c r="N4" s="29">
        <v>934100</v>
      </c>
      <c r="O4" s="29">
        <v>606300</v>
      </c>
      <c r="P4" s="29">
        <v>301900</v>
      </c>
      <c r="Q4" s="29">
        <v>444800</v>
      </c>
      <c r="R4" s="29">
        <v>466700</v>
      </c>
      <c r="S4" s="29">
        <v>1276000</v>
      </c>
      <c r="T4" s="29">
        <v>560700</v>
      </c>
      <c r="U4" s="29">
        <v>405100</v>
      </c>
      <c r="V4" s="29"/>
      <c r="W4" s="29">
        <f>SUM(B4:H4)</f>
        <v>5653700</v>
      </c>
    </row>
    <row r="5" spans="1:23" x14ac:dyDescent="0.15">
      <c r="A5" s="1" t="s">
        <v>161</v>
      </c>
      <c r="B5" s="28">
        <f>B$4/$W$4</f>
        <v>0.42895802748642481</v>
      </c>
      <c r="C5" s="28">
        <f t="shared" ref="C5:V5" si="0">C$4/$W$4</f>
        <v>6.8238498682278867E-2</v>
      </c>
      <c r="D5" s="28">
        <f t="shared" si="0"/>
        <v>8.5395404779171166E-2</v>
      </c>
      <c r="E5" s="28">
        <f t="shared" si="0"/>
        <v>0.10041211949696659</v>
      </c>
      <c r="F5" s="28">
        <f t="shared" si="0"/>
        <v>0.12556379008436952</v>
      </c>
      <c r="G5" s="28">
        <f t="shared" si="0"/>
        <v>0.11544652174682067</v>
      </c>
      <c r="H5" s="28">
        <f t="shared" si="0"/>
        <v>7.598563772396838E-2</v>
      </c>
      <c r="I5" s="28">
        <f>I$4/$W$4</f>
        <v>7.6533951217786583E-2</v>
      </c>
      <c r="J5" s="28">
        <f t="shared" si="0"/>
        <v>7.7683640801598952E-2</v>
      </c>
      <c r="K5" s="28">
        <f t="shared" si="0"/>
        <v>0.10895519748129544</v>
      </c>
      <c r="L5" s="28">
        <f t="shared" si="0"/>
        <v>0.22956647858924245</v>
      </c>
      <c r="M5" s="28">
        <f t="shared" si="0"/>
        <v>0.13069317438137856</v>
      </c>
      <c r="N5" s="28">
        <f t="shared" si="0"/>
        <v>0.16521923695986698</v>
      </c>
      <c r="O5" s="28">
        <f t="shared" si="0"/>
        <v>0.1072395068716062</v>
      </c>
      <c r="P5" s="28">
        <f>P$4/$W$4</f>
        <v>5.3398659285069955E-2</v>
      </c>
      <c r="Q5" s="28">
        <f t="shared" si="0"/>
        <v>7.8674142596883462E-2</v>
      </c>
      <c r="R5" s="28">
        <f t="shared" si="0"/>
        <v>8.2547712117728211E-2</v>
      </c>
      <c r="S5" s="28">
        <f t="shared" si="0"/>
        <v>0.22569290906839767</v>
      </c>
      <c r="T5" s="28">
        <f t="shared" si="0"/>
        <v>9.9173992252860957E-2</v>
      </c>
      <c r="U5" s="28">
        <f t="shared" si="0"/>
        <v>7.1652192369598675E-2</v>
      </c>
      <c r="V5" s="28">
        <f t="shared" si="0"/>
        <v>0</v>
      </c>
      <c r="W5" s="20">
        <f>SUM(B5:H5)</f>
        <v>1</v>
      </c>
    </row>
    <row r="7" spans="1:23" x14ac:dyDescent="0.15">
      <c r="A7" t="s">
        <v>194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Z90"/>
  <sheetViews>
    <sheetView zoomScale="85" zoomScaleNormal="85" workbookViewId="0">
      <pane xSplit="2" topLeftCell="C1" activePane="topRight" state="frozen"/>
      <selection activeCell="R1" sqref="R1:X1048576"/>
      <selection pane="topRight"/>
    </sheetView>
  </sheetViews>
  <sheetFormatPr defaultColWidth="8.875" defaultRowHeight="11.25" x14ac:dyDescent="0.15"/>
  <cols>
    <col min="1" max="1" width="23.625" style="3" customWidth="1"/>
    <col min="2" max="2" width="14.625" style="3" customWidth="1"/>
    <col min="3" max="3" width="1.25" style="3" customWidth="1"/>
    <col min="4" max="26" width="10.625" style="3" customWidth="1"/>
    <col min="27" max="16384" width="8.875" style="3"/>
  </cols>
  <sheetData>
    <row r="2" spans="1:26" ht="21" x14ac:dyDescent="0.2">
      <c r="A2" s="2" t="s">
        <v>0</v>
      </c>
      <c r="B2" s="21" t="s">
        <v>158</v>
      </c>
      <c r="C2" s="21"/>
      <c r="D2" s="13" t="str">
        <f>按分率!B3</f>
        <v>小樽市</v>
      </c>
      <c r="E2" s="13" t="str">
        <f>按分率!C3</f>
        <v>島牧村</v>
      </c>
      <c r="F2" s="13" t="str">
        <f>按分率!D3</f>
        <v>寿都町</v>
      </c>
      <c r="G2" s="13" t="str">
        <f>按分率!E3</f>
        <v>黒松内町</v>
      </c>
      <c r="H2" s="13" t="str">
        <f>按分率!F3</f>
        <v>蘭越町</v>
      </c>
      <c r="I2" s="13" t="str">
        <f>按分率!G3</f>
        <v>ニセコ町</v>
      </c>
      <c r="J2" s="13" t="str">
        <f>按分率!H3</f>
        <v>真狩村</v>
      </c>
      <c r="K2" s="13" t="str">
        <f>按分率!I3</f>
        <v>留寿都村</v>
      </c>
      <c r="L2" s="13" t="str">
        <f>按分率!J3</f>
        <v>喜茂別町</v>
      </c>
      <c r="M2" s="13" t="str">
        <f>按分率!K3</f>
        <v>京極町</v>
      </c>
      <c r="N2" s="13" t="str">
        <f>按分率!L3</f>
        <v>倶知安町</v>
      </c>
      <c r="O2" s="13" t="str">
        <f>按分率!M3</f>
        <v>共和町</v>
      </c>
      <c r="P2" s="13" t="str">
        <f>按分率!N3</f>
        <v>岩内町</v>
      </c>
      <c r="Q2" s="13" t="str">
        <f>按分率!O3</f>
        <v>泊村</v>
      </c>
      <c r="R2" s="13" t="str">
        <f>按分率!P3</f>
        <v>神恵内村</v>
      </c>
      <c r="S2" s="13" t="str">
        <f>按分率!Q3</f>
        <v>積丹町</v>
      </c>
      <c r="T2" s="13" t="str">
        <f>按分率!R3</f>
        <v>古平町</v>
      </c>
      <c r="U2" s="13" t="str">
        <f>按分率!S3</f>
        <v>余市町</v>
      </c>
      <c r="V2" s="13" t="str">
        <f>按分率!T3</f>
        <v>仁木町</v>
      </c>
      <c r="W2" s="13" t="str">
        <f>按分率!U3</f>
        <v>赤井川村</v>
      </c>
      <c r="X2" s="13">
        <f>按分率!V3</f>
        <v>0</v>
      </c>
      <c r="Y2" s="35" t="s">
        <v>159</v>
      </c>
      <c r="Z2" s="35" t="s">
        <v>162</v>
      </c>
    </row>
    <row r="3" spans="1:26" ht="12.75" thickBot="1" x14ac:dyDescent="0.2">
      <c r="B3" s="18" t="s">
        <v>1</v>
      </c>
      <c r="C3" s="18"/>
      <c r="D3" s="14">
        <f>按分率!B5</f>
        <v>0.42895802748642481</v>
      </c>
      <c r="E3" s="14">
        <f>按分率!C5</f>
        <v>6.8238498682278867E-2</v>
      </c>
      <c r="F3" s="14">
        <f>按分率!D5</f>
        <v>8.5395404779171166E-2</v>
      </c>
      <c r="G3" s="14">
        <f>按分率!E5</f>
        <v>0.10041211949696659</v>
      </c>
      <c r="H3" s="14">
        <f>按分率!F5</f>
        <v>0.12556379008436952</v>
      </c>
      <c r="I3" s="14">
        <f>按分率!G5</f>
        <v>0.11544652174682067</v>
      </c>
      <c r="J3" s="14">
        <f>按分率!H5</f>
        <v>7.598563772396838E-2</v>
      </c>
      <c r="K3" s="14">
        <f>按分率!I5</f>
        <v>7.6533951217786583E-2</v>
      </c>
      <c r="L3" s="14">
        <f>按分率!J5</f>
        <v>7.7683640801598952E-2</v>
      </c>
      <c r="M3" s="14">
        <f>按分率!K5</f>
        <v>0.10895519748129544</v>
      </c>
      <c r="N3" s="14">
        <f>按分率!L5</f>
        <v>0.22956647858924245</v>
      </c>
      <c r="O3" s="14">
        <f>按分率!M5</f>
        <v>0.13069317438137856</v>
      </c>
      <c r="P3" s="14">
        <f>按分率!N5</f>
        <v>0.16521923695986698</v>
      </c>
      <c r="Q3" s="14">
        <f>按分率!O5</f>
        <v>0.1072395068716062</v>
      </c>
      <c r="R3" s="14">
        <f>按分率!P5</f>
        <v>5.3398659285069955E-2</v>
      </c>
      <c r="S3" s="14">
        <f>按分率!Q5</f>
        <v>7.8674142596883462E-2</v>
      </c>
      <c r="T3" s="14">
        <f>按分率!R5</f>
        <v>8.2547712117728211E-2</v>
      </c>
      <c r="U3" s="14">
        <f>按分率!S5</f>
        <v>0.22569290906839767</v>
      </c>
      <c r="V3" s="14">
        <f>按分率!T5</f>
        <v>9.9173992252860957E-2</v>
      </c>
      <c r="W3" s="14">
        <f>按分率!U5</f>
        <v>7.1652192369598675E-2</v>
      </c>
      <c r="X3" s="14">
        <f>按分率!V5</f>
        <v>0</v>
      </c>
      <c r="Y3" s="36"/>
      <c r="Z3" s="36"/>
    </row>
    <row r="4" spans="1:26" ht="12" x14ac:dyDescent="0.15">
      <c r="A4" s="15" t="s">
        <v>60</v>
      </c>
      <c r="B4" s="8"/>
      <c r="C4" s="8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x14ac:dyDescent="0.15">
      <c r="A5" s="16" t="s">
        <v>61</v>
      </c>
      <c r="B5" s="22">
        <v>0</v>
      </c>
      <c r="C5" s="22"/>
      <c r="D5" s="19">
        <f>ROUNDDOWN($B5*D$3,0)</f>
        <v>0</v>
      </c>
      <c r="E5" s="19">
        <f>ROUNDDOWN($B5*E$3,0)</f>
        <v>0</v>
      </c>
      <c r="F5" s="19">
        <f>ROUNDDOWN($B5*F$3,0)</f>
        <v>0</v>
      </c>
      <c r="G5" s="19">
        <f t="shared" ref="G5:K20" si="0">ROUNDDOWN($B5*G$3,0)</f>
        <v>0</v>
      </c>
      <c r="H5" s="19">
        <f t="shared" si="0"/>
        <v>0</v>
      </c>
      <c r="I5" s="19">
        <f t="shared" si="0"/>
        <v>0</v>
      </c>
      <c r="J5" s="19">
        <f>ROUNDDOWN($B5*J$3,0)</f>
        <v>0</v>
      </c>
      <c r="K5" s="19">
        <f>ROUNDDOWN($B5*K$3,0)</f>
        <v>0</v>
      </c>
      <c r="L5" s="19">
        <f>ROUNDDOWN($B5*L$3,0)</f>
        <v>0</v>
      </c>
      <c r="M5" s="19">
        <f>ROUNDDOWN($B5*M$3,0)</f>
        <v>0</v>
      </c>
      <c r="N5" s="19">
        <f t="shared" ref="N5:R20" si="1">ROUNDDOWN($B5*N$3,0)</f>
        <v>0</v>
      </c>
      <c r="O5" s="19">
        <f t="shared" si="1"/>
        <v>0</v>
      </c>
      <c r="P5" s="19">
        <f t="shared" si="1"/>
        <v>0</v>
      </c>
      <c r="Q5" s="19">
        <f>ROUNDDOWN($B5*Q$3,0)</f>
        <v>0</v>
      </c>
      <c r="R5" s="19">
        <f>ROUNDDOWN($B5*R$3,0)</f>
        <v>0</v>
      </c>
      <c r="S5" s="19">
        <f>ROUNDDOWN($B5*S$3,0)</f>
        <v>0</v>
      </c>
      <c r="T5" s="19">
        <f>ROUNDDOWN($B5*T$3,0)</f>
        <v>0</v>
      </c>
      <c r="U5" s="19">
        <f t="shared" ref="U5:X20" si="2">ROUNDDOWN($B5*U$3,0)</f>
        <v>0</v>
      </c>
      <c r="V5" s="19">
        <f t="shared" si="2"/>
        <v>0</v>
      </c>
      <c r="W5" s="19">
        <f t="shared" si="2"/>
        <v>0</v>
      </c>
      <c r="X5" s="19">
        <f>ROUNDDOWN($B5*X$3,0)</f>
        <v>0</v>
      </c>
      <c r="Y5" s="10">
        <f t="shared" ref="Y5:Y36" si="3">SUM(D5:J5)</f>
        <v>0</v>
      </c>
      <c r="Z5" s="10">
        <f>Y5-B5</f>
        <v>0</v>
      </c>
    </row>
    <row r="6" spans="1:26" ht="12.75" x14ac:dyDescent="0.15">
      <c r="A6" s="16" t="s">
        <v>62</v>
      </c>
      <c r="B6" s="22">
        <v>0</v>
      </c>
      <c r="C6" s="22"/>
      <c r="D6" s="19">
        <f>ROUNDDOWN($B6*D$3,0)</f>
        <v>0</v>
      </c>
      <c r="E6" s="19">
        <f t="shared" ref="E6:Q69" si="4">ROUNDDOWN($B6*E$3,0)</f>
        <v>0</v>
      </c>
      <c r="F6" s="19">
        <f t="shared" si="4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>ROUNDDOWN($B6*K$3,0)</f>
        <v>0</v>
      </c>
      <c r="L6" s="19">
        <f t="shared" si="4"/>
        <v>0</v>
      </c>
      <c r="M6" s="19">
        <f t="shared" si="4"/>
        <v>0</v>
      </c>
      <c r="N6" s="19">
        <f t="shared" si="1"/>
        <v>0</v>
      </c>
      <c r="O6" s="19">
        <f t="shared" si="1"/>
        <v>0</v>
      </c>
      <c r="P6" s="19">
        <f t="shared" si="1"/>
        <v>0</v>
      </c>
      <c r="Q6" s="19">
        <f t="shared" si="1"/>
        <v>0</v>
      </c>
      <c r="R6" s="19">
        <f>ROUNDDOWN($B6*R$3,0)</f>
        <v>0</v>
      </c>
      <c r="S6" s="19">
        <f t="shared" ref="S6:X69" si="5">ROUNDDOWN($B6*S$3,0)</f>
        <v>0</v>
      </c>
      <c r="T6" s="19">
        <f t="shared" si="5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0">
        <f t="shared" si="3"/>
        <v>0</v>
      </c>
      <c r="Z6" s="10">
        <f t="shared" ref="Z6:Z69" si="6">Y6-B6</f>
        <v>0</v>
      </c>
    </row>
    <row r="7" spans="1:26" ht="12.75" x14ac:dyDescent="0.15">
      <c r="A7" s="16" t="s">
        <v>63</v>
      </c>
      <c r="B7" s="22">
        <v>0</v>
      </c>
      <c r="C7" s="22"/>
      <c r="D7" s="19">
        <f>ROUNDDOWN($B7*D$3,0)</f>
        <v>0</v>
      </c>
      <c r="E7" s="19">
        <f t="shared" si="4"/>
        <v>0</v>
      </c>
      <c r="F7" s="19">
        <f t="shared" si="4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>ROUNDDOWN($B7*K$3,0)</f>
        <v>0</v>
      </c>
      <c r="L7" s="19">
        <f t="shared" si="4"/>
        <v>0</v>
      </c>
      <c r="M7" s="19">
        <f t="shared" si="4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>ROUNDDOWN($B7*R$3,0)</f>
        <v>0</v>
      </c>
      <c r="S7" s="19">
        <f t="shared" si="5"/>
        <v>0</v>
      </c>
      <c r="T7" s="19">
        <f t="shared" si="5"/>
        <v>0</v>
      </c>
      <c r="U7" s="19">
        <f t="shared" si="2"/>
        <v>0</v>
      </c>
      <c r="V7" s="19">
        <f t="shared" si="2"/>
        <v>0</v>
      </c>
      <c r="W7" s="19">
        <f t="shared" si="2"/>
        <v>0</v>
      </c>
      <c r="X7" s="19">
        <f t="shared" si="2"/>
        <v>0</v>
      </c>
      <c r="Y7" s="10">
        <f t="shared" si="3"/>
        <v>0</v>
      </c>
      <c r="Z7" s="10">
        <f t="shared" si="6"/>
        <v>0</v>
      </c>
    </row>
    <row r="8" spans="1:26" ht="12.75" x14ac:dyDescent="0.15">
      <c r="A8" s="16" t="s">
        <v>64</v>
      </c>
      <c r="B8" s="22">
        <v>0</v>
      </c>
      <c r="C8" s="22"/>
      <c r="D8" s="19">
        <f>ROUNDDOWN($B8*D$3,0)</f>
        <v>0</v>
      </c>
      <c r="E8" s="19">
        <f t="shared" si="4"/>
        <v>0</v>
      </c>
      <c r="F8" s="19">
        <f t="shared" si="4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>ROUNDDOWN($B8*K$3,0)</f>
        <v>0</v>
      </c>
      <c r="L8" s="19">
        <f t="shared" si="4"/>
        <v>0</v>
      </c>
      <c r="M8" s="19">
        <f t="shared" si="4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>ROUNDDOWN($B8*R$3,0)</f>
        <v>0</v>
      </c>
      <c r="S8" s="19">
        <f t="shared" si="5"/>
        <v>0</v>
      </c>
      <c r="T8" s="19">
        <f t="shared" si="5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0">
        <f t="shared" si="3"/>
        <v>0</v>
      </c>
      <c r="Z8" s="10">
        <f t="shared" si="6"/>
        <v>0</v>
      </c>
    </row>
    <row r="9" spans="1:26" ht="12.75" x14ac:dyDescent="0.15">
      <c r="A9" s="16" t="s">
        <v>65</v>
      </c>
      <c r="B9" s="22">
        <v>0</v>
      </c>
      <c r="C9" s="22"/>
      <c r="D9" s="19">
        <f t="shared" ref="D9:D69" si="7">ROUNDDOWN($B9*D$3,0)</f>
        <v>0</v>
      </c>
      <c r="E9" s="19">
        <f t="shared" si="4"/>
        <v>0</v>
      </c>
      <c r="F9" s="19">
        <f t="shared" si="4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4"/>
        <v>0</v>
      </c>
      <c r="M9" s="19">
        <f t="shared" si="4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 t="shared" si="5"/>
        <v>0</v>
      </c>
      <c r="T9" s="19">
        <f t="shared" si="5"/>
        <v>0</v>
      </c>
      <c r="U9" s="19">
        <f t="shared" si="2"/>
        <v>0</v>
      </c>
      <c r="V9" s="19">
        <f t="shared" si="2"/>
        <v>0</v>
      </c>
      <c r="W9" s="19">
        <f t="shared" si="2"/>
        <v>0</v>
      </c>
      <c r="X9" s="19">
        <f t="shared" si="2"/>
        <v>0</v>
      </c>
      <c r="Y9" s="10">
        <f t="shared" si="3"/>
        <v>0</v>
      </c>
      <c r="Z9" s="10">
        <f t="shared" si="6"/>
        <v>0</v>
      </c>
    </row>
    <row r="10" spans="1:26" ht="12.75" x14ac:dyDescent="0.15">
      <c r="A10" s="16" t="s">
        <v>66</v>
      </c>
      <c r="B10" s="22">
        <v>0</v>
      </c>
      <c r="C10" s="22"/>
      <c r="D10" s="19">
        <f>ROUNDDOWN($B10*D$3,0)</f>
        <v>0</v>
      </c>
      <c r="E10" s="19">
        <f t="shared" si="4"/>
        <v>0</v>
      </c>
      <c r="F10" s="19">
        <f t="shared" si="4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>ROUNDDOWN($B10*K$3,0)</f>
        <v>0</v>
      </c>
      <c r="L10" s="19">
        <f t="shared" si="4"/>
        <v>0</v>
      </c>
      <c r="M10" s="19">
        <f t="shared" si="4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>ROUNDDOWN($B10*R$3,0)</f>
        <v>0</v>
      </c>
      <c r="S10" s="19">
        <f t="shared" si="5"/>
        <v>0</v>
      </c>
      <c r="T10" s="19">
        <f t="shared" si="5"/>
        <v>0</v>
      </c>
      <c r="U10" s="19">
        <f t="shared" si="2"/>
        <v>0</v>
      </c>
      <c r="V10" s="19">
        <f t="shared" si="2"/>
        <v>0</v>
      </c>
      <c r="W10" s="19">
        <f t="shared" si="2"/>
        <v>0</v>
      </c>
      <c r="X10" s="19">
        <f t="shared" si="2"/>
        <v>0</v>
      </c>
      <c r="Y10" s="10">
        <f t="shared" si="3"/>
        <v>0</v>
      </c>
      <c r="Z10" s="10">
        <f t="shared" si="6"/>
        <v>0</v>
      </c>
    </row>
    <row r="11" spans="1:26" ht="12.75" x14ac:dyDescent="0.15">
      <c r="A11" s="16" t="s">
        <v>67</v>
      </c>
      <c r="B11" s="22">
        <v>0</v>
      </c>
      <c r="C11" s="22"/>
      <c r="D11" s="19">
        <f>ROUNDDOWN($B11*D$3,0)</f>
        <v>0</v>
      </c>
      <c r="E11" s="19">
        <f t="shared" si="4"/>
        <v>0</v>
      </c>
      <c r="F11" s="19">
        <f t="shared" si="4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>ROUNDDOWN($B11*K$3,0)</f>
        <v>0</v>
      </c>
      <c r="L11" s="19">
        <f t="shared" si="4"/>
        <v>0</v>
      </c>
      <c r="M11" s="19">
        <f t="shared" si="4"/>
        <v>0</v>
      </c>
      <c r="N11" s="19">
        <f t="shared" si="1"/>
        <v>0</v>
      </c>
      <c r="O11" s="19">
        <f t="shared" si="1"/>
        <v>0</v>
      </c>
      <c r="P11" s="19">
        <f t="shared" si="1"/>
        <v>0</v>
      </c>
      <c r="Q11" s="19">
        <f t="shared" si="1"/>
        <v>0</v>
      </c>
      <c r="R11" s="19">
        <f>ROUNDDOWN($B11*R$3,0)</f>
        <v>0</v>
      </c>
      <c r="S11" s="19">
        <f t="shared" si="5"/>
        <v>0</v>
      </c>
      <c r="T11" s="19">
        <f t="shared" si="5"/>
        <v>0</v>
      </c>
      <c r="U11" s="19">
        <f t="shared" si="2"/>
        <v>0</v>
      </c>
      <c r="V11" s="19">
        <f t="shared" si="2"/>
        <v>0</v>
      </c>
      <c r="W11" s="19">
        <f t="shared" si="2"/>
        <v>0</v>
      </c>
      <c r="X11" s="19">
        <f t="shared" si="2"/>
        <v>0</v>
      </c>
      <c r="Y11" s="10">
        <f t="shared" si="3"/>
        <v>0</v>
      </c>
      <c r="Z11" s="10">
        <f t="shared" si="6"/>
        <v>0</v>
      </c>
    </row>
    <row r="12" spans="1:26" ht="12.75" x14ac:dyDescent="0.15">
      <c r="A12" s="16" t="s">
        <v>68</v>
      </c>
      <c r="B12" s="22">
        <v>0</v>
      </c>
      <c r="C12" s="22"/>
      <c r="D12" s="19">
        <f>ROUNDDOWN($B12*D$3,0)</f>
        <v>0</v>
      </c>
      <c r="E12" s="19">
        <f t="shared" si="4"/>
        <v>0</v>
      </c>
      <c r="F12" s="19">
        <f t="shared" si="4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19">
        <f>ROUNDDOWN($B12*K$3,0)</f>
        <v>0</v>
      </c>
      <c r="L12" s="19">
        <f t="shared" si="4"/>
        <v>0</v>
      </c>
      <c r="M12" s="19">
        <f t="shared" si="4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>ROUNDDOWN($B12*R$3,0)</f>
        <v>0</v>
      </c>
      <c r="S12" s="19">
        <f t="shared" si="5"/>
        <v>0</v>
      </c>
      <c r="T12" s="19">
        <f t="shared" si="5"/>
        <v>0</v>
      </c>
      <c r="U12" s="19">
        <f t="shared" si="2"/>
        <v>0</v>
      </c>
      <c r="V12" s="19">
        <f t="shared" si="2"/>
        <v>0</v>
      </c>
      <c r="W12" s="19">
        <f t="shared" si="2"/>
        <v>0</v>
      </c>
      <c r="X12" s="19">
        <f t="shared" si="2"/>
        <v>0</v>
      </c>
      <c r="Y12" s="10">
        <f t="shared" si="3"/>
        <v>0</v>
      </c>
      <c r="Z12" s="10">
        <f t="shared" si="6"/>
        <v>0</v>
      </c>
    </row>
    <row r="13" spans="1:26" ht="12.75" x14ac:dyDescent="0.15">
      <c r="A13" s="16" t="s">
        <v>69</v>
      </c>
      <c r="B13" s="22">
        <v>0</v>
      </c>
      <c r="C13" s="22"/>
      <c r="D13" s="19">
        <f>ROUNDDOWN($B13*D$3,0)</f>
        <v>0</v>
      </c>
      <c r="E13" s="19">
        <f t="shared" si="4"/>
        <v>0</v>
      </c>
      <c r="F13" s="19">
        <f t="shared" si="4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>ROUNDDOWN($B13*K$3,0)</f>
        <v>0</v>
      </c>
      <c r="L13" s="19">
        <f t="shared" si="4"/>
        <v>0</v>
      </c>
      <c r="M13" s="19">
        <f t="shared" si="4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>ROUNDDOWN($B13*R$3,0)</f>
        <v>0</v>
      </c>
      <c r="S13" s="19">
        <f t="shared" si="5"/>
        <v>0</v>
      </c>
      <c r="T13" s="19">
        <f t="shared" si="5"/>
        <v>0</v>
      </c>
      <c r="U13" s="19">
        <f t="shared" si="2"/>
        <v>0</v>
      </c>
      <c r="V13" s="19">
        <f t="shared" si="2"/>
        <v>0</v>
      </c>
      <c r="W13" s="19">
        <f t="shared" si="2"/>
        <v>0</v>
      </c>
      <c r="X13" s="19">
        <f t="shared" si="2"/>
        <v>0</v>
      </c>
      <c r="Y13" s="10">
        <f t="shared" si="3"/>
        <v>0</v>
      </c>
      <c r="Z13" s="10">
        <f t="shared" si="6"/>
        <v>0</v>
      </c>
    </row>
    <row r="14" spans="1:26" ht="12.75" x14ac:dyDescent="0.15">
      <c r="A14" s="16" t="s">
        <v>70</v>
      </c>
      <c r="B14" s="22">
        <v>0</v>
      </c>
      <c r="C14" s="22"/>
      <c r="D14" s="19">
        <f>ROUNDDOWN($B14*D$3,0)</f>
        <v>0</v>
      </c>
      <c r="E14" s="19">
        <f t="shared" si="4"/>
        <v>0</v>
      </c>
      <c r="F14" s="19">
        <f t="shared" si="4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>ROUNDDOWN($B14*K$3,0)</f>
        <v>0</v>
      </c>
      <c r="L14" s="19">
        <f t="shared" si="4"/>
        <v>0</v>
      </c>
      <c r="M14" s="19">
        <f t="shared" si="4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>ROUNDDOWN($B14*R$3,0)</f>
        <v>0</v>
      </c>
      <c r="S14" s="19">
        <f t="shared" si="5"/>
        <v>0</v>
      </c>
      <c r="T14" s="19">
        <f t="shared" si="5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0">
        <f t="shared" si="3"/>
        <v>0</v>
      </c>
      <c r="Z14" s="10">
        <f t="shared" si="6"/>
        <v>0</v>
      </c>
    </row>
    <row r="15" spans="1:26" ht="12.75" x14ac:dyDescent="0.15">
      <c r="A15" s="16" t="s">
        <v>71</v>
      </c>
      <c r="B15" s="22">
        <v>0</v>
      </c>
      <c r="C15" s="22"/>
      <c r="D15" s="19">
        <f t="shared" si="7"/>
        <v>0</v>
      </c>
      <c r="E15" s="19">
        <f t="shared" si="4"/>
        <v>0</v>
      </c>
      <c r="F15" s="19">
        <f t="shared" si="4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4"/>
        <v>0</v>
      </c>
      <c r="M15" s="19">
        <f t="shared" si="4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5"/>
        <v>0</v>
      </c>
      <c r="T15" s="19">
        <f t="shared" si="5"/>
        <v>0</v>
      </c>
      <c r="U15" s="19">
        <f t="shared" si="2"/>
        <v>0</v>
      </c>
      <c r="V15" s="19">
        <f t="shared" si="2"/>
        <v>0</v>
      </c>
      <c r="W15" s="19">
        <f t="shared" si="2"/>
        <v>0</v>
      </c>
      <c r="X15" s="19">
        <f t="shared" si="2"/>
        <v>0</v>
      </c>
      <c r="Y15" s="10">
        <f t="shared" si="3"/>
        <v>0</v>
      </c>
      <c r="Z15" s="10">
        <f t="shared" si="6"/>
        <v>0</v>
      </c>
    </row>
    <row r="16" spans="1:26" ht="12.75" x14ac:dyDescent="0.15">
      <c r="A16" s="16" t="s">
        <v>72</v>
      </c>
      <c r="B16" s="22">
        <v>0</v>
      </c>
      <c r="C16" s="22"/>
      <c r="D16" s="19">
        <f t="shared" si="7"/>
        <v>0</v>
      </c>
      <c r="E16" s="19">
        <f t="shared" si="4"/>
        <v>0</v>
      </c>
      <c r="F16" s="19">
        <f t="shared" si="4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si="4"/>
        <v>0</v>
      </c>
      <c r="M16" s="19">
        <f t="shared" si="4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>
        <f t="shared" si="5"/>
        <v>0</v>
      </c>
      <c r="T16" s="19">
        <f t="shared" si="5"/>
        <v>0</v>
      </c>
      <c r="U16" s="19">
        <f t="shared" si="2"/>
        <v>0</v>
      </c>
      <c r="V16" s="19">
        <f t="shared" si="2"/>
        <v>0</v>
      </c>
      <c r="W16" s="19">
        <f t="shared" si="2"/>
        <v>0</v>
      </c>
      <c r="X16" s="19">
        <f t="shared" si="2"/>
        <v>0</v>
      </c>
      <c r="Y16" s="10">
        <f t="shared" si="3"/>
        <v>0</v>
      </c>
      <c r="Z16" s="10">
        <f t="shared" si="6"/>
        <v>0</v>
      </c>
    </row>
    <row r="17" spans="1:26" ht="12.75" x14ac:dyDescent="0.15">
      <c r="A17" s="16" t="s">
        <v>73</v>
      </c>
      <c r="B17" s="22">
        <v>0</v>
      </c>
      <c r="C17" s="22"/>
      <c r="D17" s="19">
        <f t="shared" si="7"/>
        <v>0</v>
      </c>
      <c r="E17" s="19">
        <f t="shared" si="4"/>
        <v>0</v>
      </c>
      <c r="F17" s="19">
        <f t="shared" si="4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4"/>
        <v>0</v>
      </c>
      <c r="M17" s="19">
        <f t="shared" si="4"/>
        <v>0</v>
      </c>
      <c r="N17" s="19">
        <f t="shared" si="1"/>
        <v>0</v>
      </c>
      <c r="O17" s="19">
        <f t="shared" si="1"/>
        <v>0</v>
      </c>
      <c r="P17" s="19">
        <f t="shared" si="1"/>
        <v>0</v>
      </c>
      <c r="Q17" s="19">
        <f t="shared" si="1"/>
        <v>0</v>
      </c>
      <c r="R17" s="19">
        <f t="shared" si="1"/>
        <v>0</v>
      </c>
      <c r="S17" s="19">
        <f t="shared" si="5"/>
        <v>0</v>
      </c>
      <c r="T17" s="19">
        <f t="shared" si="5"/>
        <v>0</v>
      </c>
      <c r="U17" s="19">
        <f t="shared" si="2"/>
        <v>0</v>
      </c>
      <c r="V17" s="19">
        <f t="shared" si="2"/>
        <v>0</v>
      </c>
      <c r="W17" s="19">
        <f t="shared" si="2"/>
        <v>0</v>
      </c>
      <c r="X17" s="19">
        <f t="shared" si="2"/>
        <v>0</v>
      </c>
      <c r="Y17" s="10">
        <f t="shared" si="3"/>
        <v>0</v>
      </c>
      <c r="Z17" s="10">
        <f t="shared" si="6"/>
        <v>0</v>
      </c>
    </row>
    <row r="18" spans="1:26" ht="12.75" x14ac:dyDescent="0.15">
      <c r="A18" s="16" t="s">
        <v>74</v>
      </c>
      <c r="B18" s="22">
        <v>0</v>
      </c>
      <c r="C18" s="22"/>
      <c r="D18" s="19">
        <f t="shared" si="7"/>
        <v>0</v>
      </c>
      <c r="E18" s="19">
        <f t="shared" si="4"/>
        <v>0</v>
      </c>
      <c r="F18" s="19">
        <f t="shared" si="4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0"/>
        <v>0</v>
      </c>
      <c r="L18" s="19">
        <f t="shared" si="4"/>
        <v>0</v>
      </c>
      <c r="M18" s="19">
        <f t="shared" si="4"/>
        <v>0</v>
      </c>
      <c r="N18" s="19">
        <f t="shared" si="1"/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5"/>
        <v>0</v>
      </c>
      <c r="T18" s="19">
        <f t="shared" si="5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0">
        <f t="shared" si="3"/>
        <v>0</v>
      </c>
      <c r="Z18" s="10">
        <f t="shared" si="6"/>
        <v>0</v>
      </c>
    </row>
    <row r="19" spans="1:26" ht="12.75" x14ac:dyDescent="0.15">
      <c r="A19" s="16" t="s">
        <v>75</v>
      </c>
      <c r="B19" s="22">
        <v>0</v>
      </c>
      <c r="C19" s="22"/>
      <c r="D19" s="19">
        <f t="shared" si="7"/>
        <v>0</v>
      </c>
      <c r="E19" s="19">
        <f t="shared" si="4"/>
        <v>0</v>
      </c>
      <c r="F19" s="19">
        <f t="shared" si="4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4"/>
        <v>0</v>
      </c>
      <c r="M19" s="19">
        <f t="shared" si="4"/>
        <v>0</v>
      </c>
      <c r="N19" s="19">
        <f t="shared" si="1"/>
        <v>0</v>
      </c>
      <c r="O19" s="19">
        <f t="shared" si="1"/>
        <v>0</v>
      </c>
      <c r="P19" s="19">
        <f t="shared" si="1"/>
        <v>0</v>
      </c>
      <c r="Q19" s="19">
        <f t="shared" si="1"/>
        <v>0</v>
      </c>
      <c r="R19" s="19">
        <f t="shared" si="1"/>
        <v>0</v>
      </c>
      <c r="S19" s="19">
        <f t="shared" si="5"/>
        <v>0</v>
      </c>
      <c r="T19" s="19">
        <f t="shared" si="5"/>
        <v>0</v>
      </c>
      <c r="U19" s="19">
        <f t="shared" si="2"/>
        <v>0</v>
      </c>
      <c r="V19" s="19">
        <f t="shared" si="2"/>
        <v>0</v>
      </c>
      <c r="W19" s="19">
        <f t="shared" si="2"/>
        <v>0</v>
      </c>
      <c r="X19" s="19">
        <f t="shared" si="2"/>
        <v>0</v>
      </c>
      <c r="Y19" s="10">
        <f t="shared" si="3"/>
        <v>0</v>
      </c>
      <c r="Z19" s="10">
        <f t="shared" si="6"/>
        <v>0</v>
      </c>
    </row>
    <row r="20" spans="1:26" ht="12.75" x14ac:dyDescent="0.15">
      <c r="A20" s="16" t="s">
        <v>76</v>
      </c>
      <c r="B20" s="22">
        <v>0</v>
      </c>
      <c r="C20" s="22"/>
      <c r="D20" s="19">
        <f t="shared" si="7"/>
        <v>0</v>
      </c>
      <c r="E20" s="19">
        <f t="shared" si="4"/>
        <v>0</v>
      </c>
      <c r="F20" s="19">
        <f t="shared" si="4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  <c r="J20" s="19">
        <f t="shared" si="0"/>
        <v>0</v>
      </c>
      <c r="K20" s="19">
        <f t="shared" si="0"/>
        <v>0</v>
      </c>
      <c r="L20" s="19">
        <f t="shared" si="4"/>
        <v>0</v>
      </c>
      <c r="M20" s="19">
        <f t="shared" si="4"/>
        <v>0</v>
      </c>
      <c r="N20" s="19">
        <f t="shared" si="1"/>
        <v>0</v>
      </c>
      <c r="O20" s="19">
        <f t="shared" si="1"/>
        <v>0</v>
      </c>
      <c r="P20" s="19">
        <f t="shared" si="1"/>
        <v>0</v>
      </c>
      <c r="Q20" s="19">
        <f t="shared" si="1"/>
        <v>0</v>
      </c>
      <c r="R20" s="19">
        <f t="shared" si="1"/>
        <v>0</v>
      </c>
      <c r="S20" s="19">
        <f t="shared" si="5"/>
        <v>0</v>
      </c>
      <c r="T20" s="19">
        <f t="shared" si="5"/>
        <v>0</v>
      </c>
      <c r="U20" s="19">
        <f t="shared" si="2"/>
        <v>0</v>
      </c>
      <c r="V20" s="19">
        <f t="shared" si="2"/>
        <v>0</v>
      </c>
      <c r="W20" s="19">
        <f t="shared" si="2"/>
        <v>0</v>
      </c>
      <c r="X20" s="19">
        <f t="shared" si="2"/>
        <v>0</v>
      </c>
      <c r="Y20" s="10">
        <f t="shared" si="3"/>
        <v>0</v>
      </c>
      <c r="Z20" s="10">
        <f t="shared" si="6"/>
        <v>0</v>
      </c>
    </row>
    <row r="21" spans="1:26" ht="12.75" x14ac:dyDescent="0.15">
      <c r="A21" s="16" t="s">
        <v>77</v>
      </c>
      <c r="B21" s="22">
        <v>0</v>
      </c>
      <c r="C21" s="22"/>
      <c r="D21" s="19">
        <f t="shared" si="7"/>
        <v>0</v>
      </c>
      <c r="E21" s="19">
        <f t="shared" si="4"/>
        <v>0</v>
      </c>
      <c r="F21" s="19">
        <f t="shared" si="4"/>
        <v>0</v>
      </c>
      <c r="G21" s="19">
        <f t="shared" si="4"/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 t="shared" si="4"/>
        <v>0</v>
      </c>
      <c r="M21" s="19">
        <f t="shared" si="4"/>
        <v>0</v>
      </c>
      <c r="N21" s="19">
        <f t="shared" si="4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ref="R21:T81" si="8">ROUNDDOWN($B21*R$3,0)</f>
        <v>0</v>
      </c>
      <c r="S21" s="19">
        <f t="shared" si="5"/>
        <v>0</v>
      </c>
      <c r="T21" s="19">
        <f t="shared" si="5"/>
        <v>0</v>
      </c>
      <c r="U21" s="19">
        <f t="shared" si="5"/>
        <v>0</v>
      </c>
      <c r="V21" s="19">
        <f t="shared" si="5"/>
        <v>0</v>
      </c>
      <c r="W21" s="19">
        <f t="shared" si="5"/>
        <v>0</v>
      </c>
      <c r="X21" s="19">
        <f t="shared" si="5"/>
        <v>0</v>
      </c>
      <c r="Y21" s="10">
        <f t="shared" si="3"/>
        <v>0</v>
      </c>
      <c r="Z21" s="10">
        <f t="shared" si="6"/>
        <v>0</v>
      </c>
    </row>
    <row r="22" spans="1:26" ht="12.75" x14ac:dyDescent="0.15">
      <c r="A22" s="16" t="s">
        <v>78</v>
      </c>
      <c r="B22" s="22">
        <v>0</v>
      </c>
      <c r="C22" s="22"/>
      <c r="D22" s="19">
        <f t="shared" si="7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 t="shared" si="4"/>
        <v>0</v>
      </c>
      <c r="K22" s="19">
        <f t="shared" si="4"/>
        <v>0</v>
      </c>
      <c r="L22" s="19">
        <f t="shared" si="4"/>
        <v>0</v>
      </c>
      <c r="M22" s="19">
        <f t="shared" si="4"/>
        <v>0</v>
      </c>
      <c r="N22" s="19">
        <f t="shared" si="4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8"/>
        <v>0</v>
      </c>
      <c r="S22" s="19">
        <f t="shared" si="5"/>
        <v>0</v>
      </c>
      <c r="T22" s="19">
        <f t="shared" si="5"/>
        <v>0</v>
      </c>
      <c r="U22" s="19">
        <f t="shared" si="5"/>
        <v>0</v>
      </c>
      <c r="V22" s="19">
        <f t="shared" si="5"/>
        <v>0</v>
      </c>
      <c r="W22" s="19">
        <f t="shared" si="5"/>
        <v>0</v>
      </c>
      <c r="X22" s="19">
        <f t="shared" si="5"/>
        <v>0</v>
      </c>
      <c r="Y22" s="10">
        <f t="shared" si="3"/>
        <v>0</v>
      </c>
      <c r="Z22" s="10">
        <f t="shared" si="6"/>
        <v>0</v>
      </c>
    </row>
    <row r="23" spans="1:26" ht="12.75" x14ac:dyDescent="0.15">
      <c r="A23" s="16" t="s">
        <v>79</v>
      </c>
      <c r="B23" s="22">
        <v>0</v>
      </c>
      <c r="C23" s="22"/>
      <c r="D23" s="19">
        <f t="shared" si="7"/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9">
        <f t="shared" si="4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8"/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5"/>
        <v>0</v>
      </c>
      <c r="W23" s="19">
        <f t="shared" si="5"/>
        <v>0</v>
      </c>
      <c r="X23" s="19">
        <f t="shared" si="5"/>
        <v>0</v>
      </c>
      <c r="Y23" s="10">
        <f t="shared" si="3"/>
        <v>0</v>
      </c>
      <c r="Z23" s="10">
        <f t="shared" si="6"/>
        <v>0</v>
      </c>
    </row>
    <row r="24" spans="1:26" ht="12.75" x14ac:dyDescent="0.15">
      <c r="A24" s="16" t="s">
        <v>64</v>
      </c>
      <c r="B24" s="22">
        <v>0</v>
      </c>
      <c r="C24" s="22"/>
      <c r="D24" s="19">
        <f t="shared" si="7"/>
        <v>0</v>
      </c>
      <c r="E24" s="19">
        <f t="shared" si="4"/>
        <v>0</v>
      </c>
      <c r="F24" s="19">
        <f t="shared" si="4"/>
        <v>0</v>
      </c>
      <c r="G24" s="19">
        <f t="shared" si="4"/>
        <v>0</v>
      </c>
      <c r="H24" s="19">
        <f t="shared" si="4"/>
        <v>0</v>
      </c>
      <c r="I24" s="19">
        <f t="shared" si="4"/>
        <v>0</v>
      </c>
      <c r="J24" s="19">
        <f t="shared" si="4"/>
        <v>0</v>
      </c>
      <c r="K24" s="19">
        <f t="shared" si="4"/>
        <v>0</v>
      </c>
      <c r="L24" s="19">
        <f t="shared" si="4"/>
        <v>0</v>
      </c>
      <c r="M24" s="19">
        <f t="shared" si="4"/>
        <v>0</v>
      </c>
      <c r="N24" s="19">
        <f t="shared" si="4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8"/>
        <v>0</v>
      </c>
      <c r="S24" s="19">
        <f t="shared" si="5"/>
        <v>0</v>
      </c>
      <c r="T24" s="19">
        <f t="shared" si="5"/>
        <v>0</v>
      </c>
      <c r="U24" s="19">
        <f t="shared" si="5"/>
        <v>0</v>
      </c>
      <c r="V24" s="19">
        <f t="shared" si="5"/>
        <v>0</v>
      </c>
      <c r="W24" s="19">
        <f t="shared" si="5"/>
        <v>0</v>
      </c>
      <c r="X24" s="19">
        <f t="shared" si="5"/>
        <v>0</v>
      </c>
      <c r="Y24" s="10">
        <f t="shared" si="3"/>
        <v>0</v>
      </c>
      <c r="Z24" s="10">
        <f t="shared" si="6"/>
        <v>0</v>
      </c>
    </row>
    <row r="25" spans="1:26" ht="12.75" x14ac:dyDescent="0.15">
      <c r="A25" s="16" t="s">
        <v>66</v>
      </c>
      <c r="B25" s="22">
        <v>0</v>
      </c>
      <c r="C25" s="22"/>
      <c r="D25" s="19">
        <f t="shared" si="7"/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9">
        <f t="shared" si="4"/>
        <v>0</v>
      </c>
      <c r="L25" s="19">
        <f t="shared" si="4"/>
        <v>0</v>
      </c>
      <c r="M25" s="19">
        <f t="shared" si="4"/>
        <v>0</v>
      </c>
      <c r="N25" s="19">
        <f t="shared" si="4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8"/>
        <v>0</v>
      </c>
      <c r="S25" s="19">
        <f t="shared" si="5"/>
        <v>0</v>
      </c>
      <c r="T25" s="19">
        <f t="shared" si="5"/>
        <v>0</v>
      </c>
      <c r="U25" s="19">
        <f t="shared" si="5"/>
        <v>0</v>
      </c>
      <c r="V25" s="19">
        <f t="shared" si="5"/>
        <v>0</v>
      </c>
      <c r="W25" s="19">
        <f t="shared" si="5"/>
        <v>0</v>
      </c>
      <c r="X25" s="19">
        <f t="shared" si="5"/>
        <v>0</v>
      </c>
      <c r="Y25" s="10">
        <f t="shared" si="3"/>
        <v>0</v>
      </c>
      <c r="Z25" s="10">
        <f t="shared" si="6"/>
        <v>0</v>
      </c>
    </row>
    <row r="26" spans="1:26" ht="12.75" x14ac:dyDescent="0.15">
      <c r="A26" s="16" t="s">
        <v>67</v>
      </c>
      <c r="B26" s="22">
        <v>0</v>
      </c>
      <c r="C26" s="22"/>
      <c r="D26" s="19">
        <f t="shared" si="7"/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 t="shared" ref="K26:Q63" si="9">ROUNDDOWN($B26*K$3,0)</f>
        <v>0</v>
      </c>
      <c r="L26" s="19">
        <f t="shared" si="9"/>
        <v>0</v>
      </c>
      <c r="M26" s="19">
        <f t="shared" si="9"/>
        <v>0</v>
      </c>
      <c r="N26" s="19">
        <f t="shared" si="9"/>
        <v>0</v>
      </c>
      <c r="O26" s="19">
        <f t="shared" si="9"/>
        <v>0</v>
      </c>
      <c r="P26" s="19">
        <f t="shared" si="9"/>
        <v>0</v>
      </c>
      <c r="Q26" s="19">
        <f t="shared" si="9"/>
        <v>0</v>
      </c>
      <c r="R26" s="19">
        <f t="shared" si="8"/>
        <v>0</v>
      </c>
      <c r="S26" s="19">
        <f t="shared" si="5"/>
        <v>0</v>
      </c>
      <c r="T26" s="19">
        <f t="shared" si="5"/>
        <v>0</v>
      </c>
      <c r="U26" s="19">
        <f t="shared" si="5"/>
        <v>0</v>
      </c>
      <c r="V26" s="19">
        <f t="shared" si="5"/>
        <v>0</v>
      </c>
      <c r="W26" s="19">
        <f t="shared" si="5"/>
        <v>0</v>
      </c>
      <c r="X26" s="19">
        <f t="shared" si="5"/>
        <v>0</v>
      </c>
      <c r="Y26" s="10">
        <f t="shared" si="3"/>
        <v>0</v>
      </c>
      <c r="Z26" s="10">
        <f t="shared" si="6"/>
        <v>0</v>
      </c>
    </row>
    <row r="27" spans="1:26" ht="12.75" x14ac:dyDescent="0.15">
      <c r="A27" s="16" t="s">
        <v>68</v>
      </c>
      <c r="B27" s="22">
        <v>0</v>
      </c>
      <c r="C27" s="22"/>
      <c r="D27" s="19">
        <f t="shared" si="7"/>
        <v>0</v>
      </c>
      <c r="E27" s="19">
        <f t="shared" si="4"/>
        <v>0</v>
      </c>
      <c r="F27" s="19">
        <f t="shared" si="4"/>
        <v>0</v>
      </c>
      <c r="G27" s="19">
        <f t="shared" si="4"/>
        <v>0</v>
      </c>
      <c r="H27" s="19">
        <f t="shared" si="4"/>
        <v>0</v>
      </c>
      <c r="I27" s="19">
        <f t="shared" si="4"/>
        <v>0</v>
      </c>
      <c r="J27" s="19">
        <f t="shared" si="4"/>
        <v>0</v>
      </c>
      <c r="K27" s="19">
        <f t="shared" si="9"/>
        <v>0</v>
      </c>
      <c r="L27" s="19">
        <f t="shared" si="9"/>
        <v>0</v>
      </c>
      <c r="M27" s="19">
        <f t="shared" si="9"/>
        <v>0</v>
      </c>
      <c r="N27" s="19">
        <f t="shared" si="9"/>
        <v>0</v>
      </c>
      <c r="O27" s="19">
        <f t="shared" si="9"/>
        <v>0</v>
      </c>
      <c r="P27" s="19">
        <f t="shared" si="9"/>
        <v>0</v>
      </c>
      <c r="Q27" s="19">
        <f t="shared" si="9"/>
        <v>0</v>
      </c>
      <c r="R27" s="19">
        <f t="shared" si="8"/>
        <v>0</v>
      </c>
      <c r="S27" s="19">
        <f t="shared" si="5"/>
        <v>0</v>
      </c>
      <c r="T27" s="19">
        <f t="shared" si="5"/>
        <v>0</v>
      </c>
      <c r="U27" s="19">
        <f t="shared" si="5"/>
        <v>0</v>
      </c>
      <c r="V27" s="19">
        <f t="shared" si="5"/>
        <v>0</v>
      </c>
      <c r="W27" s="19">
        <f t="shared" si="5"/>
        <v>0</v>
      </c>
      <c r="X27" s="19">
        <f t="shared" si="5"/>
        <v>0</v>
      </c>
      <c r="Y27" s="10">
        <f t="shared" si="3"/>
        <v>0</v>
      </c>
      <c r="Z27" s="10">
        <f t="shared" si="6"/>
        <v>0</v>
      </c>
    </row>
    <row r="28" spans="1:26" ht="12.75" x14ac:dyDescent="0.15">
      <c r="A28" s="16" t="s">
        <v>69</v>
      </c>
      <c r="B28" s="22">
        <v>0</v>
      </c>
      <c r="C28" s="22"/>
      <c r="D28" s="19">
        <f t="shared" si="7"/>
        <v>0</v>
      </c>
      <c r="E28" s="19">
        <f t="shared" si="4"/>
        <v>0</v>
      </c>
      <c r="F28" s="19">
        <f t="shared" si="4"/>
        <v>0</v>
      </c>
      <c r="G28" s="19">
        <f t="shared" si="4"/>
        <v>0</v>
      </c>
      <c r="H28" s="19">
        <f t="shared" si="4"/>
        <v>0</v>
      </c>
      <c r="I28" s="19">
        <f t="shared" si="4"/>
        <v>0</v>
      </c>
      <c r="J28" s="19">
        <f t="shared" si="4"/>
        <v>0</v>
      </c>
      <c r="K28" s="19">
        <f t="shared" si="9"/>
        <v>0</v>
      </c>
      <c r="L28" s="19">
        <f t="shared" si="9"/>
        <v>0</v>
      </c>
      <c r="M28" s="19">
        <f t="shared" si="9"/>
        <v>0</v>
      </c>
      <c r="N28" s="19">
        <f t="shared" si="9"/>
        <v>0</v>
      </c>
      <c r="O28" s="19">
        <f t="shared" si="9"/>
        <v>0</v>
      </c>
      <c r="P28" s="19">
        <f t="shared" si="9"/>
        <v>0</v>
      </c>
      <c r="Q28" s="19">
        <f t="shared" si="9"/>
        <v>0</v>
      </c>
      <c r="R28" s="19">
        <f t="shared" si="8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0">
        <f t="shared" si="3"/>
        <v>0</v>
      </c>
      <c r="Z28" s="10">
        <f t="shared" si="6"/>
        <v>0</v>
      </c>
    </row>
    <row r="29" spans="1:26" ht="12.75" x14ac:dyDescent="0.15">
      <c r="A29" s="16" t="s">
        <v>76</v>
      </c>
      <c r="B29" s="22">
        <v>0</v>
      </c>
      <c r="C29" s="22"/>
      <c r="D29" s="19">
        <f t="shared" si="7"/>
        <v>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 t="shared" si="4"/>
        <v>0</v>
      </c>
      <c r="I29" s="19">
        <f t="shared" si="4"/>
        <v>0</v>
      </c>
      <c r="J29" s="19">
        <f t="shared" si="4"/>
        <v>0</v>
      </c>
      <c r="K29" s="19">
        <f t="shared" si="9"/>
        <v>0</v>
      </c>
      <c r="L29" s="19">
        <f t="shared" si="9"/>
        <v>0</v>
      </c>
      <c r="M29" s="19">
        <f t="shared" si="9"/>
        <v>0</v>
      </c>
      <c r="N29" s="19">
        <f t="shared" si="9"/>
        <v>0</v>
      </c>
      <c r="O29" s="19">
        <f t="shared" si="9"/>
        <v>0</v>
      </c>
      <c r="P29" s="19">
        <f t="shared" si="9"/>
        <v>0</v>
      </c>
      <c r="Q29" s="19">
        <f t="shared" si="9"/>
        <v>0</v>
      </c>
      <c r="R29" s="19">
        <f t="shared" si="8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0">
        <f t="shared" si="3"/>
        <v>0</v>
      </c>
      <c r="Z29" s="10">
        <f t="shared" si="6"/>
        <v>0</v>
      </c>
    </row>
    <row r="30" spans="1:26" ht="12.75" x14ac:dyDescent="0.15">
      <c r="A30" s="16" t="s">
        <v>77</v>
      </c>
      <c r="B30" s="22">
        <v>0</v>
      </c>
      <c r="C30" s="22"/>
      <c r="D30" s="19">
        <f t="shared" si="7"/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9"/>
        <v>0</v>
      </c>
      <c r="L30" s="19">
        <f t="shared" si="9"/>
        <v>0</v>
      </c>
      <c r="M30" s="19">
        <f t="shared" si="9"/>
        <v>0</v>
      </c>
      <c r="N30" s="19">
        <f t="shared" si="9"/>
        <v>0</v>
      </c>
      <c r="O30" s="19">
        <f t="shared" si="9"/>
        <v>0</v>
      </c>
      <c r="P30" s="19">
        <f t="shared" si="9"/>
        <v>0</v>
      </c>
      <c r="Q30" s="19">
        <f t="shared" si="9"/>
        <v>0</v>
      </c>
      <c r="R30" s="19">
        <f t="shared" si="8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9">
        <f t="shared" si="5"/>
        <v>0</v>
      </c>
      <c r="X30" s="19">
        <f t="shared" si="5"/>
        <v>0</v>
      </c>
      <c r="Y30" s="10">
        <f t="shared" si="3"/>
        <v>0</v>
      </c>
      <c r="Z30" s="10">
        <f t="shared" si="6"/>
        <v>0</v>
      </c>
    </row>
    <row r="31" spans="1:26" ht="12.75" x14ac:dyDescent="0.15">
      <c r="A31" s="16" t="s">
        <v>78</v>
      </c>
      <c r="B31" s="22">
        <v>0</v>
      </c>
      <c r="C31" s="22"/>
      <c r="D31" s="19">
        <f t="shared" si="7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si="4"/>
        <v>0</v>
      </c>
      <c r="I31" s="19">
        <f t="shared" si="4"/>
        <v>0</v>
      </c>
      <c r="J31" s="19">
        <f t="shared" si="4"/>
        <v>0</v>
      </c>
      <c r="K31" s="19">
        <f t="shared" si="9"/>
        <v>0</v>
      </c>
      <c r="L31" s="19">
        <f t="shared" si="9"/>
        <v>0</v>
      </c>
      <c r="M31" s="19">
        <f t="shared" si="9"/>
        <v>0</v>
      </c>
      <c r="N31" s="19">
        <f t="shared" si="9"/>
        <v>0</v>
      </c>
      <c r="O31" s="19">
        <f t="shared" si="9"/>
        <v>0</v>
      </c>
      <c r="P31" s="19">
        <f t="shared" si="9"/>
        <v>0</v>
      </c>
      <c r="Q31" s="19">
        <f t="shared" si="9"/>
        <v>0</v>
      </c>
      <c r="R31" s="19">
        <f t="shared" si="8"/>
        <v>0</v>
      </c>
      <c r="S31" s="19">
        <f t="shared" si="5"/>
        <v>0</v>
      </c>
      <c r="T31" s="19">
        <f t="shared" si="5"/>
        <v>0</v>
      </c>
      <c r="U31" s="19">
        <f t="shared" si="5"/>
        <v>0</v>
      </c>
      <c r="V31" s="19">
        <f t="shared" si="5"/>
        <v>0</v>
      </c>
      <c r="W31" s="19">
        <f t="shared" si="5"/>
        <v>0</v>
      </c>
      <c r="X31" s="19">
        <f t="shared" si="5"/>
        <v>0</v>
      </c>
      <c r="Y31" s="10">
        <f t="shared" si="3"/>
        <v>0</v>
      </c>
      <c r="Z31" s="10">
        <f t="shared" si="6"/>
        <v>0</v>
      </c>
    </row>
    <row r="32" spans="1:26" ht="12.75" x14ac:dyDescent="0.15">
      <c r="A32" s="16" t="s">
        <v>80</v>
      </c>
      <c r="B32" s="22">
        <v>0</v>
      </c>
      <c r="C32" s="22"/>
      <c r="D32" s="19">
        <f>ROUNDDOWN($B32*D$3,0)</f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>ROUNDDOWN($B32*K$3,0)</f>
        <v>0</v>
      </c>
      <c r="L32" s="19">
        <f t="shared" si="9"/>
        <v>0</v>
      </c>
      <c r="M32" s="19">
        <f t="shared" si="9"/>
        <v>0</v>
      </c>
      <c r="N32" s="19">
        <f t="shared" si="9"/>
        <v>0</v>
      </c>
      <c r="O32" s="19">
        <f t="shared" si="9"/>
        <v>0</v>
      </c>
      <c r="P32" s="19">
        <f t="shared" si="9"/>
        <v>0</v>
      </c>
      <c r="Q32" s="19">
        <f t="shared" si="9"/>
        <v>0</v>
      </c>
      <c r="R32" s="19">
        <f>ROUNDDOWN($B32*R$3,0)</f>
        <v>0</v>
      </c>
      <c r="S32" s="19">
        <f t="shared" si="5"/>
        <v>0</v>
      </c>
      <c r="T32" s="19">
        <f t="shared" si="5"/>
        <v>0</v>
      </c>
      <c r="U32" s="19">
        <f t="shared" si="5"/>
        <v>0</v>
      </c>
      <c r="V32" s="19">
        <f t="shared" si="5"/>
        <v>0</v>
      </c>
      <c r="W32" s="19">
        <f t="shared" si="5"/>
        <v>0</v>
      </c>
      <c r="X32" s="19">
        <f t="shared" si="5"/>
        <v>0</v>
      </c>
      <c r="Y32" s="10">
        <f t="shared" si="3"/>
        <v>0</v>
      </c>
      <c r="Z32" s="10">
        <f t="shared" si="6"/>
        <v>0</v>
      </c>
    </row>
    <row r="33" spans="1:26" ht="12.75" x14ac:dyDescent="0.15">
      <c r="A33" s="16" t="s">
        <v>81</v>
      </c>
      <c r="B33" s="22">
        <v>0</v>
      </c>
      <c r="C33" s="22"/>
      <c r="D33" s="19">
        <f>ROUNDDOWN($B33*D$3,0)</f>
        <v>0</v>
      </c>
      <c r="E33" s="19">
        <f t="shared" si="4"/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4"/>
        <v>0</v>
      </c>
      <c r="J33" s="19">
        <f t="shared" si="4"/>
        <v>0</v>
      </c>
      <c r="K33" s="19">
        <f>ROUNDDOWN($B33*K$3,0)</f>
        <v>0</v>
      </c>
      <c r="L33" s="19">
        <f t="shared" si="9"/>
        <v>0</v>
      </c>
      <c r="M33" s="19">
        <f t="shared" si="9"/>
        <v>0</v>
      </c>
      <c r="N33" s="19">
        <f t="shared" si="9"/>
        <v>0</v>
      </c>
      <c r="O33" s="19">
        <f t="shared" si="9"/>
        <v>0</v>
      </c>
      <c r="P33" s="19">
        <f t="shared" si="9"/>
        <v>0</v>
      </c>
      <c r="Q33" s="19">
        <f t="shared" si="9"/>
        <v>0</v>
      </c>
      <c r="R33" s="19">
        <f>ROUNDDOWN($B33*R$3,0)</f>
        <v>0</v>
      </c>
      <c r="S33" s="19">
        <f t="shared" si="5"/>
        <v>0</v>
      </c>
      <c r="T33" s="19">
        <f t="shared" si="5"/>
        <v>0</v>
      </c>
      <c r="U33" s="19">
        <f t="shared" si="5"/>
        <v>0</v>
      </c>
      <c r="V33" s="19">
        <f t="shared" si="5"/>
        <v>0</v>
      </c>
      <c r="W33" s="19">
        <f t="shared" si="5"/>
        <v>0</v>
      </c>
      <c r="X33" s="19">
        <f t="shared" si="5"/>
        <v>0</v>
      </c>
      <c r="Y33" s="10">
        <f t="shared" si="3"/>
        <v>0</v>
      </c>
      <c r="Z33" s="10">
        <f t="shared" si="6"/>
        <v>0</v>
      </c>
    </row>
    <row r="34" spans="1:26" ht="12.75" x14ac:dyDescent="0.15">
      <c r="A34" s="16" t="s">
        <v>82</v>
      </c>
      <c r="B34" s="22">
        <v>0</v>
      </c>
      <c r="C34" s="22"/>
      <c r="D34" s="19">
        <f>ROUNDDOWN($B34*D$3,0)</f>
        <v>0</v>
      </c>
      <c r="E34" s="19">
        <f t="shared" si="4"/>
        <v>0</v>
      </c>
      <c r="F34" s="19">
        <f t="shared" si="4"/>
        <v>0</v>
      </c>
      <c r="G34" s="19">
        <f t="shared" si="4"/>
        <v>0</v>
      </c>
      <c r="H34" s="19">
        <f t="shared" si="4"/>
        <v>0</v>
      </c>
      <c r="I34" s="19">
        <f t="shared" si="4"/>
        <v>0</v>
      </c>
      <c r="J34" s="19">
        <f t="shared" si="4"/>
        <v>0</v>
      </c>
      <c r="K34" s="19">
        <f>ROUNDDOWN($B34*K$3,0)</f>
        <v>0</v>
      </c>
      <c r="L34" s="19">
        <f t="shared" si="9"/>
        <v>0</v>
      </c>
      <c r="M34" s="19">
        <f t="shared" si="9"/>
        <v>0</v>
      </c>
      <c r="N34" s="19">
        <f t="shared" si="9"/>
        <v>0</v>
      </c>
      <c r="O34" s="19">
        <f t="shared" si="9"/>
        <v>0</v>
      </c>
      <c r="P34" s="19">
        <f t="shared" si="9"/>
        <v>0</v>
      </c>
      <c r="Q34" s="19">
        <f t="shared" si="9"/>
        <v>0</v>
      </c>
      <c r="R34" s="19">
        <f>ROUNDDOWN($B34*R$3,0)</f>
        <v>0</v>
      </c>
      <c r="S34" s="19">
        <f t="shared" si="5"/>
        <v>0</v>
      </c>
      <c r="T34" s="19">
        <f t="shared" si="5"/>
        <v>0</v>
      </c>
      <c r="U34" s="19">
        <f t="shared" si="5"/>
        <v>0</v>
      </c>
      <c r="V34" s="19">
        <f t="shared" si="5"/>
        <v>0</v>
      </c>
      <c r="W34" s="19">
        <f t="shared" si="5"/>
        <v>0</v>
      </c>
      <c r="X34" s="19">
        <f t="shared" si="5"/>
        <v>0</v>
      </c>
      <c r="Y34" s="10">
        <f t="shared" si="3"/>
        <v>0</v>
      </c>
      <c r="Z34" s="10">
        <f t="shared" si="6"/>
        <v>0</v>
      </c>
    </row>
    <row r="35" spans="1:26" ht="12.75" x14ac:dyDescent="0.15">
      <c r="A35" s="16" t="s">
        <v>83</v>
      </c>
      <c r="B35" s="22">
        <v>0</v>
      </c>
      <c r="C35" s="22"/>
      <c r="D35" s="19">
        <f t="shared" si="7"/>
        <v>0</v>
      </c>
      <c r="E35" s="19">
        <f t="shared" si="4"/>
        <v>0</v>
      </c>
      <c r="F35" s="19">
        <f t="shared" si="4"/>
        <v>0</v>
      </c>
      <c r="G35" s="19">
        <f t="shared" si="4"/>
        <v>0</v>
      </c>
      <c r="H35" s="19">
        <f t="shared" si="4"/>
        <v>0</v>
      </c>
      <c r="I35" s="19">
        <f t="shared" si="4"/>
        <v>0</v>
      </c>
      <c r="J35" s="19">
        <f t="shared" si="4"/>
        <v>0</v>
      </c>
      <c r="K35" s="19">
        <f t="shared" si="9"/>
        <v>0</v>
      </c>
      <c r="L35" s="19">
        <f t="shared" si="9"/>
        <v>0</v>
      </c>
      <c r="M35" s="19">
        <f t="shared" si="9"/>
        <v>0</v>
      </c>
      <c r="N35" s="19">
        <f t="shared" si="9"/>
        <v>0</v>
      </c>
      <c r="O35" s="19">
        <f t="shared" si="9"/>
        <v>0</v>
      </c>
      <c r="P35" s="19">
        <f t="shared" si="9"/>
        <v>0</v>
      </c>
      <c r="Q35" s="19">
        <f t="shared" si="9"/>
        <v>0</v>
      </c>
      <c r="R35" s="19">
        <f t="shared" si="8"/>
        <v>0</v>
      </c>
      <c r="S35" s="19">
        <f t="shared" si="5"/>
        <v>0</v>
      </c>
      <c r="T35" s="19">
        <f t="shared" si="5"/>
        <v>0</v>
      </c>
      <c r="U35" s="19">
        <f t="shared" si="5"/>
        <v>0</v>
      </c>
      <c r="V35" s="19">
        <f t="shared" si="5"/>
        <v>0</v>
      </c>
      <c r="W35" s="19">
        <f t="shared" si="5"/>
        <v>0</v>
      </c>
      <c r="X35" s="19">
        <f t="shared" si="5"/>
        <v>0</v>
      </c>
      <c r="Y35" s="10">
        <f t="shared" si="3"/>
        <v>0</v>
      </c>
      <c r="Z35" s="10">
        <f t="shared" si="6"/>
        <v>0</v>
      </c>
    </row>
    <row r="36" spans="1:26" ht="12.75" x14ac:dyDescent="0.15">
      <c r="A36" s="16" t="s">
        <v>84</v>
      </c>
      <c r="B36" s="22">
        <v>0</v>
      </c>
      <c r="C36" s="22"/>
      <c r="D36" s="19">
        <f t="shared" si="7"/>
        <v>0</v>
      </c>
      <c r="E36" s="19">
        <f t="shared" si="4"/>
        <v>0</v>
      </c>
      <c r="F36" s="19">
        <f t="shared" si="4"/>
        <v>0</v>
      </c>
      <c r="G36" s="19">
        <f t="shared" si="4"/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9"/>
        <v>0</v>
      </c>
      <c r="L36" s="19">
        <f t="shared" si="9"/>
        <v>0</v>
      </c>
      <c r="M36" s="19">
        <f t="shared" si="9"/>
        <v>0</v>
      </c>
      <c r="N36" s="19">
        <f t="shared" si="9"/>
        <v>0</v>
      </c>
      <c r="O36" s="19">
        <f t="shared" si="9"/>
        <v>0</v>
      </c>
      <c r="P36" s="19">
        <f t="shared" si="9"/>
        <v>0</v>
      </c>
      <c r="Q36" s="19">
        <f t="shared" si="9"/>
        <v>0</v>
      </c>
      <c r="R36" s="19">
        <f t="shared" si="8"/>
        <v>0</v>
      </c>
      <c r="S36" s="19">
        <f t="shared" si="5"/>
        <v>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0</v>
      </c>
      <c r="X36" s="19">
        <f t="shared" si="5"/>
        <v>0</v>
      </c>
      <c r="Y36" s="10">
        <f t="shared" si="3"/>
        <v>0</v>
      </c>
      <c r="Z36" s="10">
        <f t="shared" si="6"/>
        <v>0</v>
      </c>
    </row>
    <row r="37" spans="1:26" ht="12.75" x14ac:dyDescent="0.15">
      <c r="A37" s="16" t="s">
        <v>85</v>
      </c>
      <c r="B37" s="22">
        <v>0</v>
      </c>
      <c r="C37" s="22"/>
      <c r="D37" s="19">
        <f t="shared" si="7"/>
        <v>0</v>
      </c>
      <c r="E37" s="19">
        <f t="shared" si="4"/>
        <v>0</v>
      </c>
      <c r="F37" s="19">
        <f t="shared" si="4"/>
        <v>0</v>
      </c>
      <c r="G37" s="19">
        <f t="shared" si="4"/>
        <v>0</v>
      </c>
      <c r="H37" s="19">
        <f t="shared" si="4"/>
        <v>0</v>
      </c>
      <c r="I37" s="19">
        <f t="shared" si="4"/>
        <v>0</v>
      </c>
      <c r="J37" s="19">
        <f t="shared" si="4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si="9"/>
        <v>0</v>
      </c>
      <c r="Q37" s="19">
        <f t="shared" si="9"/>
        <v>0</v>
      </c>
      <c r="R37" s="19">
        <f t="shared" si="8"/>
        <v>0</v>
      </c>
      <c r="S37" s="19">
        <f t="shared" si="5"/>
        <v>0</v>
      </c>
      <c r="T37" s="19">
        <f t="shared" si="5"/>
        <v>0</v>
      </c>
      <c r="U37" s="19">
        <f t="shared" si="5"/>
        <v>0</v>
      </c>
      <c r="V37" s="19">
        <f t="shared" si="5"/>
        <v>0</v>
      </c>
      <c r="W37" s="19">
        <f t="shared" si="5"/>
        <v>0</v>
      </c>
      <c r="X37" s="19">
        <f t="shared" si="5"/>
        <v>0</v>
      </c>
      <c r="Y37" s="10">
        <f t="shared" ref="Y37:Y63" si="10">SUM(D37:J37)</f>
        <v>0</v>
      </c>
      <c r="Z37" s="10">
        <f t="shared" si="6"/>
        <v>0</v>
      </c>
    </row>
    <row r="38" spans="1:26" ht="12.75" x14ac:dyDescent="0.15">
      <c r="A38" s="16" t="s">
        <v>86</v>
      </c>
      <c r="B38" s="22">
        <v>0</v>
      </c>
      <c r="C38" s="22"/>
      <c r="D38" s="19">
        <f t="shared" si="7"/>
        <v>0</v>
      </c>
      <c r="E38" s="19">
        <f t="shared" si="4"/>
        <v>0</v>
      </c>
      <c r="F38" s="19">
        <f t="shared" si="4"/>
        <v>0</v>
      </c>
      <c r="G38" s="19">
        <f t="shared" si="4"/>
        <v>0</v>
      </c>
      <c r="H38" s="19">
        <f t="shared" si="4"/>
        <v>0</v>
      </c>
      <c r="I38" s="19">
        <f t="shared" si="4"/>
        <v>0</v>
      </c>
      <c r="J38" s="19">
        <f t="shared" si="4"/>
        <v>0</v>
      </c>
      <c r="K38" s="19">
        <f t="shared" si="9"/>
        <v>0</v>
      </c>
      <c r="L38" s="19">
        <f t="shared" si="9"/>
        <v>0</v>
      </c>
      <c r="M38" s="19">
        <f t="shared" si="9"/>
        <v>0</v>
      </c>
      <c r="N38" s="19">
        <f t="shared" si="9"/>
        <v>0</v>
      </c>
      <c r="O38" s="19">
        <f t="shared" si="9"/>
        <v>0</v>
      </c>
      <c r="P38" s="19">
        <f t="shared" si="9"/>
        <v>0</v>
      </c>
      <c r="Q38" s="19">
        <f t="shared" si="9"/>
        <v>0</v>
      </c>
      <c r="R38" s="19">
        <f t="shared" si="8"/>
        <v>0</v>
      </c>
      <c r="S38" s="19">
        <f t="shared" si="5"/>
        <v>0</v>
      </c>
      <c r="T38" s="19">
        <f t="shared" si="5"/>
        <v>0</v>
      </c>
      <c r="U38" s="19">
        <f t="shared" si="5"/>
        <v>0</v>
      </c>
      <c r="V38" s="19">
        <f t="shared" si="5"/>
        <v>0</v>
      </c>
      <c r="W38" s="19">
        <f t="shared" si="5"/>
        <v>0</v>
      </c>
      <c r="X38" s="19">
        <f t="shared" si="5"/>
        <v>0</v>
      </c>
      <c r="Y38" s="10">
        <f t="shared" si="10"/>
        <v>0</v>
      </c>
      <c r="Z38" s="10">
        <f t="shared" si="6"/>
        <v>0</v>
      </c>
    </row>
    <row r="39" spans="1:26" ht="12.75" x14ac:dyDescent="0.15">
      <c r="A39" s="16" t="s">
        <v>87</v>
      </c>
      <c r="B39" s="22">
        <v>0</v>
      </c>
      <c r="C39" s="22"/>
      <c r="D39" s="19">
        <f t="shared" si="7"/>
        <v>0</v>
      </c>
      <c r="E39" s="19">
        <f t="shared" si="4"/>
        <v>0</v>
      </c>
      <c r="F39" s="19">
        <f t="shared" si="4"/>
        <v>0</v>
      </c>
      <c r="G39" s="19">
        <f t="shared" si="4"/>
        <v>0</v>
      </c>
      <c r="H39" s="19">
        <f t="shared" si="4"/>
        <v>0</v>
      </c>
      <c r="I39" s="19">
        <f t="shared" si="4"/>
        <v>0</v>
      </c>
      <c r="J39" s="19">
        <f t="shared" si="4"/>
        <v>0</v>
      </c>
      <c r="K39" s="19">
        <f t="shared" si="9"/>
        <v>0</v>
      </c>
      <c r="L39" s="19">
        <f t="shared" si="9"/>
        <v>0</v>
      </c>
      <c r="M39" s="19">
        <f t="shared" si="9"/>
        <v>0</v>
      </c>
      <c r="N39" s="19">
        <f t="shared" si="9"/>
        <v>0</v>
      </c>
      <c r="O39" s="19">
        <f t="shared" si="9"/>
        <v>0</v>
      </c>
      <c r="P39" s="19">
        <f t="shared" si="9"/>
        <v>0</v>
      </c>
      <c r="Q39" s="19">
        <f t="shared" si="9"/>
        <v>0</v>
      </c>
      <c r="R39" s="19">
        <f t="shared" si="8"/>
        <v>0</v>
      </c>
      <c r="S39" s="19">
        <f t="shared" si="5"/>
        <v>0</v>
      </c>
      <c r="T39" s="19">
        <f t="shared" si="5"/>
        <v>0</v>
      </c>
      <c r="U39" s="19">
        <f t="shared" si="5"/>
        <v>0</v>
      </c>
      <c r="V39" s="19">
        <f t="shared" si="5"/>
        <v>0</v>
      </c>
      <c r="W39" s="19">
        <f t="shared" si="5"/>
        <v>0</v>
      </c>
      <c r="X39" s="19">
        <f t="shared" si="5"/>
        <v>0</v>
      </c>
      <c r="Y39" s="10">
        <f t="shared" si="10"/>
        <v>0</v>
      </c>
      <c r="Z39" s="10">
        <f t="shared" si="6"/>
        <v>0</v>
      </c>
    </row>
    <row r="40" spans="1:26" ht="12.75" x14ac:dyDescent="0.15">
      <c r="A40" s="16" t="s">
        <v>88</v>
      </c>
      <c r="B40" s="22">
        <v>0</v>
      </c>
      <c r="C40" s="22"/>
      <c r="D40" s="19">
        <f t="shared" si="7"/>
        <v>0</v>
      </c>
      <c r="E40" s="19">
        <f t="shared" si="4"/>
        <v>0</v>
      </c>
      <c r="F40" s="19">
        <f t="shared" si="4"/>
        <v>0</v>
      </c>
      <c r="G40" s="19">
        <f t="shared" si="4"/>
        <v>0</v>
      </c>
      <c r="H40" s="19">
        <f t="shared" si="4"/>
        <v>0</v>
      </c>
      <c r="I40" s="19">
        <f t="shared" si="4"/>
        <v>0</v>
      </c>
      <c r="J40" s="19">
        <f t="shared" si="4"/>
        <v>0</v>
      </c>
      <c r="K40" s="19">
        <f t="shared" si="9"/>
        <v>0</v>
      </c>
      <c r="L40" s="19">
        <f t="shared" si="9"/>
        <v>0</v>
      </c>
      <c r="M40" s="19">
        <f t="shared" si="9"/>
        <v>0</v>
      </c>
      <c r="N40" s="19">
        <f t="shared" si="9"/>
        <v>0</v>
      </c>
      <c r="O40" s="19">
        <f t="shared" si="9"/>
        <v>0</v>
      </c>
      <c r="P40" s="19">
        <f t="shared" si="9"/>
        <v>0</v>
      </c>
      <c r="Q40" s="19">
        <f t="shared" si="9"/>
        <v>0</v>
      </c>
      <c r="R40" s="19">
        <f t="shared" si="8"/>
        <v>0</v>
      </c>
      <c r="S40" s="19">
        <f t="shared" si="5"/>
        <v>0</v>
      </c>
      <c r="T40" s="19">
        <f t="shared" si="5"/>
        <v>0</v>
      </c>
      <c r="U40" s="19">
        <f t="shared" si="5"/>
        <v>0</v>
      </c>
      <c r="V40" s="19">
        <f t="shared" si="5"/>
        <v>0</v>
      </c>
      <c r="W40" s="19">
        <f t="shared" si="5"/>
        <v>0</v>
      </c>
      <c r="X40" s="19">
        <f t="shared" si="5"/>
        <v>0</v>
      </c>
      <c r="Y40" s="10">
        <f t="shared" si="10"/>
        <v>0</v>
      </c>
      <c r="Z40" s="10">
        <f t="shared" si="6"/>
        <v>0</v>
      </c>
    </row>
    <row r="41" spans="1:26" ht="12.75" x14ac:dyDescent="0.15">
      <c r="A41" s="16" t="s">
        <v>76</v>
      </c>
      <c r="B41" s="22">
        <v>0</v>
      </c>
      <c r="C41" s="22"/>
      <c r="D41" s="19">
        <f t="shared" si="7"/>
        <v>0</v>
      </c>
      <c r="E41" s="19">
        <f t="shared" si="4"/>
        <v>0</v>
      </c>
      <c r="F41" s="19">
        <f t="shared" si="4"/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  <c r="J41" s="19">
        <f t="shared" si="4"/>
        <v>0</v>
      </c>
      <c r="K41" s="19">
        <f t="shared" si="9"/>
        <v>0</v>
      </c>
      <c r="L41" s="19">
        <f t="shared" si="9"/>
        <v>0</v>
      </c>
      <c r="M41" s="19">
        <f t="shared" si="9"/>
        <v>0</v>
      </c>
      <c r="N41" s="19">
        <f t="shared" si="9"/>
        <v>0</v>
      </c>
      <c r="O41" s="19">
        <f t="shared" si="9"/>
        <v>0</v>
      </c>
      <c r="P41" s="19">
        <f t="shared" si="9"/>
        <v>0</v>
      </c>
      <c r="Q41" s="19">
        <f t="shared" si="9"/>
        <v>0</v>
      </c>
      <c r="R41" s="19">
        <f t="shared" si="8"/>
        <v>0</v>
      </c>
      <c r="S41" s="19">
        <f t="shared" si="5"/>
        <v>0</v>
      </c>
      <c r="T41" s="19">
        <f t="shared" si="5"/>
        <v>0</v>
      </c>
      <c r="U41" s="19">
        <f t="shared" si="5"/>
        <v>0</v>
      </c>
      <c r="V41" s="19">
        <f t="shared" si="5"/>
        <v>0</v>
      </c>
      <c r="W41" s="19">
        <f t="shared" si="5"/>
        <v>0</v>
      </c>
      <c r="X41" s="19">
        <f t="shared" si="5"/>
        <v>0</v>
      </c>
      <c r="Y41" s="10">
        <f t="shared" si="10"/>
        <v>0</v>
      </c>
      <c r="Z41" s="10">
        <f t="shared" si="6"/>
        <v>0</v>
      </c>
    </row>
    <row r="42" spans="1:26" ht="12.75" x14ac:dyDescent="0.15">
      <c r="A42" s="16" t="s">
        <v>89</v>
      </c>
      <c r="B42" s="22">
        <v>0</v>
      </c>
      <c r="C42" s="22"/>
      <c r="D42" s="19">
        <f t="shared" si="7"/>
        <v>0</v>
      </c>
      <c r="E42" s="19">
        <f t="shared" si="4"/>
        <v>0</v>
      </c>
      <c r="F42" s="19">
        <f t="shared" si="4"/>
        <v>0</v>
      </c>
      <c r="G42" s="19">
        <f t="shared" si="4"/>
        <v>0</v>
      </c>
      <c r="H42" s="19">
        <f t="shared" si="4"/>
        <v>0</v>
      </c>
      <c r="I42" s="19">
        <f t="shared" si="4"/>
        <v>0</v>
      </c>
      <c r="J42" s="19">
        <f t="shared" si="4"/>
        <v>0</v>
      </c>
      <c r="K42" s="19">
        <f t="shared" si="9"/>
        <v>0</v>
      </c>
      <c r="L42" s="19">
        <f t="shared" si="9"/>
        <v>0</v>
      </c>
      <c r="M42" s="19">
        <f t="shared" si="9"/>
        <v>0</v>
      </c>
      <c r="N42" s="19">
        <f t="shared" si="9"/>
        <v>0</v>
      </c>
      <c r="O42" s="19">
        <f t="shared" si="9"/>
        <v>0</v>
      </c>
      <c r="P42" s="19">
        <f t="shared" si="9"/>
        <v>0</v>
      </c>
      <c r="Q42" s="19">
        <f t="shared" si="9"/>
        <v>0</v>
      </c>
      <c r="R42" s="19">
        <f t="shared" si="8"/>
        <v>0</v>
      </c>
      <c r="S42" s="19">
        <f t="shared" si="5"/>
        <v>0</v>
      </c>
      <c r="T42" s="19">
        <f t="shared" si="5"/>
        <v>0</v>
      </c>
      <c r="U42" s="19">
        <f t="shared" si="5"/>
        <v>0</v>
      </c>
      <c r="V42" s="19">
        <f t="shared" si="5"/>
        <v>0</v>
      </c>
      <c r="W42" s="19">
        <f t="shared" si="5"/>
        <v>0</v>
      </c>
      <c r="X42" s="19">
        <f t="shared" si="5"/>
        <v>0</v>
      </c>
      <c r="Y42" s="10">
        <f t="shared" si="10"/>
        <v>0</v>
      </c>
      <c r="Z42" s="10">
        <f t="shared" si="6"/>
        <v>0</v>
      </c>
    </row>
    <row r="43" spans="1:26" ht="12.75" x14ac:dyDescent="0.15">
      <c r="A43" s="16" t="s">
        <v>90</v>
      </c>
      <c r="B43" s="22">
        <v>0</v>
      </c>
      <c r="C43" s="22"/>
      <c r="D43" s="19">
        <f t="shared" si="7"/>
        <v>0</v>
      </c>
      <c r="E43" s="19">
        <f t="shared" si="4"/>
        <v>0</v>
      </c>
      <c r="F43" s="19">
        <f t="shared" si="4"/>
        <v>0</v>
      </c>
      <c r="G43" s="19">
        <f t="shared" si="4"/>
        <v>0</v>
      </c>
      <c r="H43" s="19">
        <f t="shared" ref="G43:L86" si="11">ROUNDDOWN($B43*H$3,0)</f>
        <v>0</v>
      </c>
      <c r="I43" s="19">
        <f t="shared" si="11"/>
        <v>0</v>
      </c>
      <c r="J43" s="19">
        <f t="shared" si="11"/>
        <v>0</v>
      </c>
      <c r="K43" s="19">
        <f t="shared" si="9"/>
        <v>0</v>
      </c>
      <c r="L43" s="19">
        <f t="shared" si="9"/>
        <v>0</v>
      </c>
      <c r="M43" s="19">
        <f t="shared" si="9"/>
        <v>0</v>
      </c>
      <c r="N43" s="19">
        <f t="shared" si="9"/>
        <v>0</v>
      </c>
      <c r="O43" s="19">
        <f t="shared" si="9"/>
        <v>0</v>
      </c>
      <c r="P43" s="19">
        <f t="shared" si="9"/>
        <v>0</v>
      </c>
      <c r="Q43" s="19">
        <f t="shared" si="9"/>
        <v>0</v>
      </c>
      <c r="R43" s="19">
        <f t="shared" si="8"/>
        <v>0</v>
      </c>
      <c r="S43" s="19">
        <f t="shared" si="5"/>
        <v>0</v>
      </c>
      <c r="T43" s="19">
        <f t="shared" si="5"/>
        <v>0</v>
      </c>
      <c r="U43" s="19">
        <f t="shared" si="5"/>
        <v>0</v>
      </c>
      <c r="V43" s="19">
        <f t="shared" si="5"/>
        <v>0</v>
      </c>
      <c r="W43" s="19">
        <f t="shared" si="5"/>
        <v>0</v>
      </c>
      <c r="X43" s="19">
        <f t="shared" si="5"/>
        <v>0</v>
      </c>
      <c r="Y43" s="10">
        <f t="shared" si="10"/>
        <v>0</v>
      </c>
      <c r="Z43" s="10">
        <f t="shared" si="6"/>
        <v>0</v>
      </c>
    </row>
    <row r="44" spans="1:26" ht="12.75" x14ac:dyDescent="0.15">
      <c r="A44" s="16" t="s">
        <v>91</v>
      </c>
      <c r="B44" s="22">
        <v>0</v>
      </c>
      <c r="C44" s="22"/>
      <c r="D44" s="19">
        <f t="shared" si="7"/>
        <v>0</v>
      </c>
      <c r="E44" s="19">
        <f t="shared" si="4"/>
        <v>0</v>
      </c>
      <c r="F44" s="19">
        <f t="shared" ref="F44:F86" si="12">ROUNDDOWN($B44*F$3,0)</f>
        <v>0</v>
      </c>
      <c r="G44" s="19">
        <f t="shared" si="11"/>
        <v>0</v>
      </c>
      <c r="H44" s="19">
        <f t="shared" si="11"/>
        <v>0</v>
      </c>
      <c r="I44" s="19">
        <f t="shared" si="11"/>
        <v>0</v>
      </c>
      <c r="J44" s="19">
        <f t="shared" si="11"/>
        <v>0</v>
      </c>
      <c r="K44" s="19">
        <f t="shared" si="9"/>
        <v>0</v>
      </c>
      <c r="L44" s="19">
        <f t="shared" si="9"/>
        <v>0</v>
      </c>
      <c r="M44" s="19">
        <f t="shared" si="9"/>
        <v>0</v>
      </c>
      <c r="N44" s="19">
        <f t="shared" si="9"/>
        <v>0</v>
      </c>
      <c r="O44" s="19">
        <f t="shared" si="9"/>
        <v>0</v>
      </c>
      <c r="P44" s="19">
        <f t="shared" si="9"/>
        <v>0</v>
      </c>
      <c r="Q44" s="19">
        <f t="shared" si="9"/>
        <v>0</v>
      </c>
      <c r="R44" s="19">
        <f t="shared" si="8"/>
        <v>0</v>
      </c>
      <c r="S44" s="19">
        <f t="shared" si="5"/>
        <v>0</v>
      </c>
      <c r="T44" s="19">
        <f t="shared" si="5"/>
        <v>0</v>
      </c>
      <c r="U44" s="19">
        <f t="shared" si="5"/>
        <v>0</v>
      </c>
      <c r="V44" s="19">
        <f t="shared" si="5"/>
        <v>0</v>
      </c>
      <c r="W44" s="19">
        <f t="shared" si="5"/>
        <v>0</v>
      </c>
      <c r="X44" s="19">
        <f t="shared" si="5"/>
        <v>0</v>
      </c>
      <c r="Y44" s="10">
        <f t="shared" si="10"/>
        <v>0</v>
      </c>
      <c r="Z44" s="10">
        <f t="shared" si="6"/>
        <v>0</v>
      </c>
    </row>
    <row r="45" spans="1:26" ht="12.75" x14ac:dyDescent="0.15">
      <c r="A45" s="16" t="s">
        <v>92</v>
      </c>
      <c r="B45" s="22">
        <v>0</v>
      </c>
      <c r="C45" s="22"/>
      <c r="D45" s="19">
        <f t="shared" si="7"/>
        <v>0</v>
      </c>
      <c r="E45" s="19">
        <f t="shared" si="4"/>
        <v>0</v>
      </c>
      <c r="F45" s="19">
        <f t="shared" si="12"/>
        <v>0</v>
      </c>
      <c r="G45" s="19">
        <f t="shared" si="11"/>
        <v>0</v>
      </c>
      <c r="H45" s="19">
        <f t="shared" si="11"/>
        <v>0</v>
      </c>
      <c r="I45" s="19">
        <f t="shared" si="11"/>
        <v>0</v>
      </c>
      <c r="J45" s="19">
        <f t="shared" si="11"/>
        <v>0</v>
      </c>
      <c r="K45" s="19">
        <f t="shared" si="9"/>
        <v>0</v>
      </c>
      <c r="L45" s="19">
        <f t="shared" si="9"/>
        <v>0</v>
      </c>
      <c r="M45" s="19">
        <f t="shared" si="9"/>
        <v>0</v>
      </c>
      <c r="N45" s="19">
        <f t="shared" si="9"/>
        <v>0</v>
      </c>
      <c r="O45" s="19">
        <f t="shared" si="9"/>
        <v>0</v>
      </c>
      <c r="P45" s="19">
        <f t="shared" si="9"/>
        <v>0</v>
      </c>
      <c r="Q45" s="19">
        <f t="shared" si="9"/>
        <v>0</v>
      </c>
      <c r="R45" s="19">
        <f t="shared" si="8"/>
        <v>0</v>
      </c>
      <c r="S45" s="19">
        <f t="shared" si="5"/>
        <v>0</v>
      </c>
      <c r="T45" s="19">
        <f t="shared" si="5"/>
        <v>0</v>
      </c>
      <c r="U45" s="19">
        <f t="shared" si="5"/>
        <v>0</v>
      </c>
      <c r="V45" s="19">
        <f t="shared" si="5"/>
        <v>0</v>
      </c>
      <c r="W45" s="19">
        <f t="shared" si="5"/>
        <v>0</v>
      </c>
      <c r="X45" s="19">
        <f t="shared" si="5"/>
        <v>0</v>
      </c>
      <c r="Y45" s="10">
        <f t="shared" si="10"/>
        <v>0</v>
      </c>
      <c r="Z45" s="10">
        <f t="shared" si="6"/>
        <v>0</v>
      </c>
    </row>
    <row r="46" spans="1:26" ht="12.75" x14ac:dyDescent="0.15">
      <c r="A46" s="16" t="s">
        <v>93</v>
      </c>
      <c r="B46" s="22">
        <v>0</v>
      </c>
      <c r="C46" s="22"/>
      <c r="D46" s="19">
        <f t="shared" si="7"/>
        <v>0</v>
      </c>
      <c r="E46" s="19">
        <f t="shared" si="4"/>
        <v>0</v>
      </c>
      <c r="F46" s="19">
        <f t="shared" si="12"/>
        <v>0</v>
      </c>
      <c r="G46" s="19">
        <f t="shared" si="11"/>
        <v>0</v>
      </c>
      <c r="H46" s="19">
        <f t="shared" si="11"/>
        <v>0</v>
      </c>
      <c r="I46" s="19">
        <f t="shared" si="11"/>
        <v>0</v>
      </c>
      <c r="J46" s="19">
        <f t="shared" si="11"/>
        <v>0</v>
      </c>
      <c r="K46" s="19">
        <f t="shared" si="9"/>
        <v>0</v>
      </c>
      <c r="L46" s="19">
        <f t="shared" si="9"/>
        <v>0</v>
      </c>
      <c r="M46" s="19">
        <f t="shared" si="9"/>
        <v>0</v>
      </c>
      <c r="N46" s="19">
        <f t="shared" si="9"/>
        <v>0</v>
      </c>
      <c r="O46" s="19">
        <f t="shared" si="9"/>
        <v>0</v>
      </c>
      <c r="P46" s="19">
        <f t="shared" si="9"/>
        <v>0</v>
      </c>
      <c r="Q46" s="19">
        <f t="shared" si="9"/>
        <v>0</v>
      </c>
      <c r="R46" s="19">
        <f t="shared" si="8"/>
        <v>0</v>
      </c>
      <c r="S46" s="19">
        <f t="shared" si="5"/>
        <v>0</v>
      </c>
      <c r="T46" s="19">
        <f t="shared" si="5"/>
        <v>0</v>
      </c>
      <c r="U46" s="19">
        <f t="shared" si="5"/>
        <v>0</v>
      </c>
      <c r="V46" s="19">
        <f t="shared" si="5"/>
        <v>0</v>
      </c>
      <c r="W46" s="19">
        <f t="shared" si="5"/>
        <v>0</v>
      </c>
      <c r="X46" s="19">
        <f t="shared" si="5"/>
        <v>0</v>
      </c>
      <c r="Y46" s="10">
        <f t="shared" si="10"/>
        <v>0</v>
      </c>
      <c r="Z46" s="10">
        <f t="shared" si="6"/>
        <v>0</v>
      </c>
    </row>
    <row r="47" spans="1:26" ht="12.75" x14ac:dyDescent="0.15">
      <c r="A47" s="16" t="s">
        <v>76</v>
      </c>
      <c r="B47" s="22">
        <v>0</v>
      </c>
      <c r="C47" s="22"/>
      <c r="D47" s="19">
        <f t="shared" si="7"/>
        <v>0</v>
      </c>
      <c r="E47" s="19">
        <f t="shared" si="4"/>
        <v>0</v>
      </c>
      <c r="F47" s="19">
        <f t="shared" si="12"/>
        <v>0</v>
      </c>
      <c r="G47" s="19">
        <f t="shared" si="11"/>
        <v>0</v>
      </c>
      <c r="H47" s="19">
        <f t="shared" si="11"/>
        <v>0</v>
      </c>
      <c r="I47" s="19">
        <f t="shared" si="11"/>
        <v>0</v>
      </c>
      <c r="J47" s="19">
        <f t="shared" si="11"/>
        <v>0</v>
      </c>
      <c r="K47" s="19">
        <f t="shared" si="9"/>
        <v>0</v>
      </c>
      <c r="L47" s="19">
        <f t="shared" si="9"/>
        <v>0</v>
      </c>
      <c r="M47" s="19">
        <f t="shared" si="9"/>
        <v>0</v>
      </c>
      <c r="N47" s="19">
        <f t="shared" si="9"/>
        <v>0</v>
      </c>
      <c r="O47" s="19">
        <f t="shared" si="9"/>
        <v>0</v>
      </c>
      <c r="P47" s="19">
        <f t="shared" si="9"/>
        <v>0</v>
      </c>
      <c r="Q47" s="19">
        <f t="shared" si="9"/>
        <v>0</v>
      </c>
      <c r="R47" s="19">
        <f t="shared" si="8"/>
        <v>0</v>
      </c>
      <c r="S47" s="19">
        <f t="shared" si="5"/>
        <v>0</v>
      </c>
      <c r="T47" s="19">
        <f t="shared" si="5"/>
        <v>0</v>
      </c>
      <c r="U47" s="19">
        <f t="shared" si="5"/>
        <v>0</v>
      </c>
      <c r="V47" s="19">
        <f t="shared" si="5"/>
        <v>0</v>
      </c>
      <c r="W47" s="19">
        <f t="shared" si="5"/>
        <v>0</v>
      </c>
      <c r="X47" s="19">
        <f t="shared" si="5"/>
        <v>0</v>
      </c>
      <c r="Y47" s="10">
        <f t="shared" si="10"/>
        <v>0</v>
      </c>
      <c r="Z47" s="10">
        <f t="shared" si="6"/>
        <v>0</v>
      </c>
    </row>
    <row r="48" spans="1:26" ht="12.75" x14ac:dyDescent="0.15">
      <c r="A48" s="16" t="s">
        <v>84</v>
      </c>
      <c r="B48" s="22">
        <v>0</v>
      </c>
      <c r="C48" s="22"/>
      <c r="D48" s="19">
        <f t="shared" si="7"/>
        <v>0</v>
      </c>
      <c r="E48" s="19">
        <f t="shared" si="4"/>
        <v>0</v>
      </c>
      <c r="F48" s="19">
        <f t="shared" si="12"/>
        <v>0</v>
      </c>
      <c r="G48" s="19">
        <f t="shared" si="11"/>
        <v>0</v>
      </c>
      <c r="H48" s="19">
        <f t="shared" si="11"/>
        <v>0</v>
      </c>
      <c r="I48" s="19">
        <f t="shared" si="11"/>
        <v>0</v>
      </c>
      <c r="J48" s="19">
        <f t="shared" si="11"/>
        <v>0</v>
      </c>
      <c r="K48" s="19">
        <f t="shared" si="9"/>
        <v>0</v>
      </c>
      <c r="L48" s="19">
        <f t="shared" si="9"/>
        <v>0</v>
      </c>
      <c r="M48" s="19">
        <f t="shared" si="9"/>
        <v>0</v>
      </c>
      <c r="N48" s="19">
        <f t="shared" si="9"/>
        <v>0</v>
      </c>
      <c r="O48" s="19">
        <f t="shared" si="9"/>
        <v>0</v>
      </c>
      <c r="P48" s="19">
        <f t="shared" si="9"/>
        <v>0</v>
      </c>
      <c r="Q48" s="19">
        <f t="shared" si="9"/>
        <v>0</v>
      </c>
      <c r="R48" s="19">
        <f t="shared" si="8"/>
        <v>0</v>
      </c>
      <c r="S48" s="19">
        <f t="shared" si="5"/>
        <v>0</v>
      </c>
      <c r="T48" s="19">
        <f t="shared" si="5"/>
        <v>0</v>
      </c>
      <c r="U48" s="19">
        <f t="shared" si="5"/>
        <v>0</v>
      </c>
      <c r="V48" s="19">
        <f t="shared" si="5"/>
        <v>0</v>
      </c>
      <c r="W48" s="19">
        <f t="shared" si="5"/>
        <v>0</v>
      </c>
      <c r="X48" s="19">
        <f t="shared" si="5"/>
        <v>0</v>
      </c>
      <c r="Y48" s="10">
        <f t="shared" si="10"/>
        <v>0</v>
      </c>
      <c r="Z48" s="10">
        <f t="shared" si="6"/>
        <v>0</v>
      </c>
    </row>
    <row r="49" spans="1:26" ht="12.75" x14ac:dyDescent="0.15">
      <c r="A49" s="16" t="s">
        <v>94</v>
      </c>
      <c r="B49" s="22">
        <v>0</v>
      </c>
      <c r="C49" s="22"/>
      <c r="D49" s="19">
        <f t="shared" si="7"/>
        <v>0</v>
      </c>
      <c r="E49" s="19">
        <f t="shared" si="4"/>
        <v>0</v>
      </c>
      <c r="F49" s="19">
        <f t="shared" si="12"/>
        <v>0</v>
      </c>
      <c r="G49" s="19">
        <f t="shared" si="11"/>
        <v>0</v>
      </c>
      <c r="H49" s="19">
        <f t="shared" si="11"/>
        <v>0</v>
      </c>
      <c r="I49" s="19">
        <f t="shared" si="11"/>
        <v>0</v>
      </c>
      <c r="J49" s="19">
        <f t="shared" si="11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8"/>
        <v>0</v>
      </c>
      <c r="S49" s="19">
        <f t="shared" si="5"/>
        <v>0</v>
      </c>
      <c r="T49" s="19">
        <f t="shared" si="5"/>
        <v>0</v>
      </c>
      <c r="U49" s="19">
        <f t="shared" si="5"/>
        <v>0</v>
      </c>
      <c r="V49" s="19">
        <f t="shared" si="5"/>
        <v>0</v>
      </c>
      <c r="W49" s="19">
        <f t="shared" si="5"/>
        <v>0</v>
      </c>
      <c r="X49" s="19">
        <f t="shared" si="5"/>
        <v>0</v>
      </c>
      <c r="Y49" s="10">
        <f t="shared" si="10"/>
        <v>0</v>
      </c>
      <c r="Z49" s="10">
        <f t="shared" si="6"/>
        <v>0</v>
      </c>
    </row>
    <row r="50" spans="1:26" ht="12.75" x14ac:dyDescent="0.15">
      <c r="A50" s="16" t="s">
        <v>95</v>
      </c>
      <c r="B50" s="22">
        <v>832010</v>
      </c>
      <c r="C50" s="22"/>
      <c r="D50" s="19">
        <f>ROUNDDOWN($B50*D$3,0)+4</f>
        <v>356901</v>
      </c>
      <c r="E50" s="19">
        <f t="shared" si="4"/>
        <v>56775</v>
      </c>
      <c r="F50" s="19">
        <f t="shared" si="12"/>
        <v>71049</v>
      </c>
      <c r="G50" s="19">
        <f t="shared" si="11"/>
        <v>83543</v>
      </c>
      <c r="H50" s="19">
        <f t="shared" si="11"/>
        <v>104470</v>
      </c>
      <c r="I50" s="19">
        <f t="shared" si="11"/>
        <v>96052</v>
      </c>
      <c r="J50" s="19">
        <f t="shared" si="11"/>
        <v>63220</v>
      </c>
      <c r="K50" s="19">
        <f>ROUNDDOWN($B50*K$3,0)</f>
        <v>63677</v>
      </c>
      <c r="L50" s="19">
        <f t="shared" si="9"/>
        <v>64633</v>
      </c>
      <c r="M50" s="19">
        <f t="shared" si="9"/>
        <v>90651</v>
      </c>
      <c r="N50" s="19">
        <f t="shared" si="9"/>
        <v>191001</v>
      </c>
      <c r="O50" s="19">
        <f t="shared" si="9"/>
        <v>108738</v>
      </c>
      <c r="P50" s="19">
        <f t="shared" si="9"/>
        <v>137464</v>
      </c>
      <c r="Q50" s="19">
        <f t="shared" si="9"/>
        <v>89224</v>
      </c>
      <c r="R50" s="19">
        <f>ROUNDDOWN($B50*R$3,0)</f>
        <v>44428</v>
      </c>
      <c r="S50" s="19">
        <f t="shared" si="5"/>
        <v>65457</v>
      </c>
      <c r="T50" s="19">
        <f t="shared" si="5"/>
        <v>68680</v>
      </c>
      <c r="U50" s="19">
        <f t="shared" si="5"/>
        <v>187778</v>
      </c>
      <c r="V50" s="19">
        <f t="shared" si="5"/>
        <v>82513</v>
      </c>
      <c r="W50" s="19">
        <f t="shared" si="5"/>
        <v>59615</v>
      </c>
      <c r="X50" s="19">
        <f t="shared" si="5"/>
        <v>0</v>
      </c>
      <c r="Y50" s="10">
        <f t="shared" si="10"/>
        <v>832010</v>
      </c>
      <c r="Z50" s="10">
        <f t="shared" si="6"/>
        <v>0</v>
      </c>
    </row>
    <row r="51" spans="1:26" ht="12.75" x14ac:dyDescent="0.15">
      <c r="A51" s="16" t="s">
        <v>96</v>
      </c>
      <c r="B51" s="22">
        <v>223403</v>
      </c>
      <c r="C51" s="22"/>
      <c r="D51" s="19">
        <f>ROUNDDOWN($B51*D$3,0)+3</f>
        <v>95833</v>
      </c>
      <c r="E51" s="19">
        <f t="shared" si="4"/>
        <v>15244</v>
      </c>
      <c r="F51" s="19">
        <f t="shared" si="12"/>
        <v>19077</v>
      </c>
      <c r="G51" s="19">
        <f t="shared" si="11"/>
        <v>22432</v>
      </c>
      <c r="H51" s="19">
        <f t="shared" si="11"/>
        <v>28051</v>
      </c>
      <c r="I51" s="19">
        <f t="shared" si="11"/>
        <v>25791</v>
      </c>
      <c r="J51" s="19">
        <f t="shared" si="11"/>
        <v>16975</v>
      </c>
      <c r="K51" s="19">
        <f>ROUNDDOWN($B51*K$3,0)</f>
        <v>17097</v>
      </c>
      <c r="L51" s="19">
        <f t="shared" si="9"/>
        <v>17354</v>
      </c>
      <c r="M51" s="19">
        <f t="shared" si="9"/>
        <v>24340</v>
      </c>
      <c r="N51" s="19">
        <f t="shared" si="9"/>
        <v>51285</v>
      </c>
      <c r="O51" s="19">
        <f t="shared" si="9"/>
        <v>29197</v>
      </c>
      <c r="P51" s="19">
        <f t="shared" si="9"/>
        <v>36910</v>
      </c>
      <c r="Q51" s="19">
        <f t="shared" si="9"/>
        <v>23957</v>
      </c>
      <c r="R51" s="19">
        <f>ROUNDDOWN($B51*R$3,0)</f>
        <v>11929</v>
      </c>
      <c r="S51" s="19">
        <f t="shared" si="5"/>
        <v>17576</v>
      </c>
      <c r="T51" s="19">
        <f t="shared" si="5"/>
        <v>18441</v>
      </c>
      <c r="U51" s="19">
        <f t="shared" si="5"/>
        <v>50420</v>
      </c>
      <c r="V51" s="19">
        <f t="shared" si="5"/>
        <v>22155</v>
      </c>
      <c r="W51" s="19">
        <f t="shared" si="5"/>
        <v>16007</v>
      </c>
      <c r="X51" s="19">
        <f t="shared" si="5"/>
        <v>0</v>
      </c>
      <c r="Y51" s="10">
        <f t="shared" si="10"/>
        <v>223403</v>
      </c>
      <c r="Z51" s="10">
        <f t="shared" si="6"/>
        <v>0</v>
      </c>
    </row>
    <row r="52" spans="1:26" ht="12.75" x14ac:dyDescent="0.15">
      <c r="A52" s="16" t="s">
        <v>155</v>
      </c>
      <c r="B52" s="22">
        <v>223403</v>
      </c>
      <c r="C52" s="22"/>
      <c r="D52" s="19">
        <f>ROUNDDOWN($B52*D$3,0)+3</f>
        <v>95833</v>
      </c>
      <c r="E52" s="19">
        <f t="shared" si="4"/>
        <v>15244</v>
      </c>
      <c r="F52" s="19">
        <f t="shared" si="12"/>
        <v>19077</v>
      </c>
      <c r="G52" s="19">
        <f t="shared" si="11"/>
        <v>22432</v>
      </c>
      <c r="H52" s="19">
        <f t="shared" si="11"/>
        <v>28051</v>
      </c>
      <c r="I52" s="19">
        <f t="shared" si="11"/>
        <v>25791</v>
      </c>
      <c r="J52" s="19">
        <f t="shared" si="11"/>
        <v>16975</v>
      </c>
      <c r="K52" s="19">
        <f>ROUNDDOWN($B52*K$3,0)</f>
        <v>17097</v>
      </c>
      <c r="L52" s="19">
        <f t="shared" si="9"/>
        <v>17354</v>
      </c>
      <c r="M52" s="19">
        <f t="shared" si="9"/>
        <v>24340</v>
      </c>
      <c r="N52" s="19">
        <f t="shared" si="9"/>
        <v>51285</v>
      </c>
      <c r="O52" s="19">
        <f t="shared" si="9"/>
        <v>29197</v>
      </c>
      <c r="P52" s="19">
        <f t="shared" si="9"/>
        <v>36910</v>
      </c>
      <c r="Q52" s="19">
        <f t="shared" si="9"/>
        <v>23957</v>
      </c>
      <c r="R52" s="19">
        <f>ROUNDDOWN($B52*R$3,0)</f>
        <v>11929</v>
      </c>
      <c r="S52" s="19">
        <f t="shared" si="5"/>
        <v>17576</v>
      </c>
      <c r="T52" s="19">
        <f t="shared" si="5"/>
        <v>18441</v>
      </c>
      <c r="U52" s="19">
        <f t="shared" si="5"/>
        <v>50420</v>
      </c>
      <c r="V52" s="19">
        <f t="shared" si="5"/>
        <v>22155</v>
      </c>
      <c r="W52" s="19">
        <f t="shared" si="5"/>
        <v>16007</v>
      </c>
      <c r="X52" s="19">
        <f t="shared" si="5"/>
        <v>0</v>
      </c>
      <c r="Y52" s="10">
        <f t="shared" si="10"/>
        <v>223403</v>
      </c>
      <c r="Z52" s="10">
        <f t="shared" si="6"/>
        <v>0</v>
      </c>
    </row>
    <row r="53" spans="1:26" ht="12.75" x14ac:dyDescent="0.15">
      <c r="A53" s="16" t="s">
        <v>156</v>
      </c>
      <c r="B53" s="22"/>
      <c r="C53" s="22"/>
      <c r="D53" s="19">
        <f t="shared" si="7"/>
        <v>0</v>
      </c>
      <c r="E53" s="19">
        <f t="shared" si="4"/>
        <v>0</v>
      </c>
      <c r="F53" s="19">
        <f t="shared" si="12"/>
        <v>0</v>
      </c>
      <c r="G53" s="19">
        <f t="shared" si="11"/>
        <v>0</v>
      </c>
      <c r="H53" s="19">
        <f t="shared" si="11"/>
        <v>0</v>
      </c>
      <c r="I53" s="19">
        <f t="shared" si="11"/>
        <v>0</v>
      </c>
      <c r="J53" s="19">
        <f t="shared" si="11"/>
        <v>0</v>
      </c>
      <c r="K53" s="19">
        <f t="shared" si="9"/>
        <v>0</v>
      </c>
      <c r="L53" s="19">
        <f t="shared" si="9"/>
        <v>0</v>
      </c>
      <c r="M53" s="19">
        <f t="shared" si="9"/>
        <v>0</v>
      </c>
      <c r="N53" s="19">
        <f t="shared" si="9"/>
        <v>0</v>
      </c>
      <c r="O53" s="19">
        <f t="shared" si="9"/>
        <v>0</v>
      </c>
      <c r="P53" s="19">
        <f t="shared" si="9"/>
        <v>0</v>
      </c>
      <c r="Q53" s="19">
        <f t="shared" si="9"/>
        <v>0</v>
      </c>
      <c r="R53" s="19">
        <f t="shared" si="8"/>
        <v>0</v>
      </c>
      <c r="S53" s="19">
        <f t="shared" si="5"/>
        <v>0</v>
      </c>
      <c r="T53" s="19">
        <f t="shared" si="5"/>
        <v>0</v>
      </c>
      <c r="U53" s="19">
        <f t="shared" si="5"/>
        <v>0</v>
      </c>
      <c r="V53" s="19">
        <f t="shared" si="5"/>
        <v>0</v>
      </c>
      <c r="W53" s="19">
        <f t="shared" si="5"/>
        <v>0</v>
      </c>
      <c r="X53" s="19">
        <f t="shared" si="5"/>
        <v>0</v>
      </c>
      <c r="Y53" s="10">
        <f t="shared" si="10"/>
        <v>0</v>
      </c>
      <c r="Z53" s="10">
        <f t="shared" si="6"/>
        <v>0</v>
      </c>
    </row>
    <row r="54" spans="1:26" ht="12.75" x14ac:dyDescent="0.15">
      <c r="A54" s="16" t="s">
        <v>97</v>
      </c>
      <c r="B54" s="22"/>
      <c r="C54" s="22"/>
      <c r="D54" s="19">
        <f t="shared" si="7"/>
        <v>0</v>
      </c>
      <c r="E54" s="19">
        <f t="shared" si="4"/>
        <v>0</v>
      </c>
      <c r="F54" s="19">
        <f t="shared" si="12"/>
        <v>0</v>
      </c>
      <c r="G54" s="19">
        <f t="shared" si="11"/>
        <v>0</v>
      </c>
      <c r="H54" s="19">
        <f t="shared" si="11"/>
        <v>0</v>
      </c>
      <c r="I54" s="19">
        <f t="shared" si="11"/>
        <v>0</v>
      </c>
      <c r="J54" s="19">
        <f t="shared" si="11"/>
        <v>0</v>
      </c>
      <c r="K54" s="19">
        <f t="shared" si="9"/>
        <v>0</v>
      </c>
      <c r="L54" s="19">
        <f t="shared" si="9"/>
        <v>0</v>
      </c>
      <c r="M54" s="19">
        <f t="shared" si="9"/>
        <v>0</v>
      </c>
      <c r="N54" s="19">
        <f t="shared" si="9"/>
        <v>0</v>
      </c>
      <c r="O54" s="19">
        <f t="shared" si="9"/>
        <v>0</v>
      </c>
      <c r="P54" s="19">
        <f t="shared" si="9"/>
        <v>0</v>
      </c>
      <c r="Q54" s="19">
        <f t="shared" si="9"/>
        <v>0</v>
      </c>
      <c r="R54" s="19">
        <f t="shared" si="8"/>
        <v>0</v>
      </c>
      <c r="S54" s="19">
        <f t="shared" si="5"/>
        <v>0</v>
      </c>
      <c r="T54" s="19">
        <f t="shared" si="5"/>
        <v>0</v>
      </c>
      <c r="U54" s="19">
        <f t="shared" si="5"/>
        <v>0</v>
      </c>
      <c r="V54" s="19">
        <f t="shared" si="5"/>
        <v>0</v>
      </c>
      <c r="W54" s="19">
        <f t="shared" si="5"/>
        <v>0</v>
      </c>
      <c r="X54" s="19">
        <f t="shared" si="5"/>
        <v>0</v>
      </c>
      <c r="Y54" s="10">
        <f t="shared" si="10"/>
        <v>0</v>
      </c>
      <c r="Z54" s="10">
        <f t="shared" si="6"/>
        <v>0</v>
      </c>
    </row>
    <row r="55" spans="1:26" ht="12.75" x14ac:dyDescent="0.15">
      <c r="A55" s="16" t="s">
        <v>98</v>
      </c>
      <c r="B55" s="22"/>
      <c r="C55" s="22"/>
      <c r="D55" s="19">
        <f t="shared" si="7"/>
        <v>0</v>
      </c>
      <c r="E55" s="19">
        <f t="shared" si="4"/>
        <v>0</v>
      </c>
      <c r="F55" s="19">
        <f t="shared" si="12"/>
        <v>0</v>
      </c>
      <c r="G55" s="19">
        <f t="shared" si="11"/>
        <v>0</v>
      </c>
      <c r="H55" s="19">
        <f t="shared" si="11"/>
        <v>0</v>
      </c>
      <c r="I55" s="19">
        <f t="shared" si="11"/>
        <v>0</v>
      </c>
      <c r="J55" s="19">
        <f t="shared" si="11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  <c r="N55" s="19">
        <f t="shared" si="9"/>
        <v>0</v>
      </c>
      <c r="O55" s="19">
        <f t="shared" si="9"/>
        <v>0</v>
      </c>
      <c r="P55" s="19">
        <f t="shared" si="9"/>
        <v>0</v>
      </c>
      <c r="Q55" s="19">
        <f t="shared" si="9"/>
        <v>0</v>
      </c>
      <c r="R55" s="19">
        <f t="shared" si="8"/>
        <v>0</v>
      </c>
      <c r="S55" s="19">
        <f t="shared" si="5"/>
        <v>0</v>
      </c>
      <c r="T55" s="19">
        <f t="shared" si="5"/>
        <v>0</v>
      </c>
      <c r="U55" s="19">
        <f t="shared" si="5"/>
        <v>0</v>
      </c>
      <c r="V55" s="19">
        <f t="shared" si="5"/>
        <v>0</v>
      </c>
      <c r="W55" s="19">
        <f t="shared" si="5"/>
        <v>0</v>
      </c>
      <c r="X55" s="19">
        <f t="shared" si="5"/>
        <v>0</v>
      </c>
      <c r="Y55" s="10">
        <f t="shared" si="10"/>
        <v>0</v>
      </c>
      <c r="Z55" s="10">
        <f t="shared" si="6"/>
        <v>0</v>
      </c>
    </row>
    <row r="56" spans="1:26" ht="12.75" x14ac:dyDescent="0.15">
      <c r="A56" s="16" t="s">
        <v>99</v>
      </c>
      <c r="B56" s="22">
        <v>608607</v>
      </c>
      <c r="C56" s="22"/>
      <c r="D56" s="19">
        <f>ROUNDDOWN($B56*D$3,0)+3</f>
        <v>261069</v>
      </c>
      <c r="E56" s="19">
        <f t="shared" si="4"/>
        <v>41530</v>
      </c>
      <c r="F56" s="19">
        <f t="shared" si="12"/>
        <v>51972</v>
      </c>
      <c r="G56" s="19">
        <f t="shared" si="11"/>
        <v>61111</v>
      </c>
      <c r="H56" s="19">
        <f t="shared" si="11"/>
        <v>76419</v>
      </c>
      <c r="I56" s="19">
        <f t="shared" si="11"/>
        <v>70261</v>
      </c>
      <c r="J56" s="19">
        <f t="shared" si="11"/>
        <v>46245</v>
      </c>
      <c r="K56" s="19">
        <f>ROUNDDOWN($B56*K$3,0)</f>
        <v>46579</v>
      </c>
      <c r="L56" s="19">
        <f t="shared" si="9"/>
        <v>47278</v>
      </c>
      <c r="M56" s="19">
        <f t="shared" si="9"/>
        <v>66310</v>
      </c>
      <c r="N56" s="19">
        <f t="shared" si="9"/>
        <v>139715</v>
      </c>
      <c r="O56" s="19">
        <f t="shared" si="9"/>
        <v>79540</v>
      </c>
      <c r="P56" s="19">
        <f t="shared" si="9"/>
        <v>100553</v>
      </c>
      <c r="Q56" s="19">
        <f t="shared" si="9"/>
        <v>65266</v>
      </c>
      <c r="R56" s="19">
        <f>ROUNDDOWN($B56*R$3,0)</f>
        <v>32498</v>
      </c>
      <c r="S56" s="19">
        <f t="shared" si="5"/>
        <v>47881</v>
      </c>
      <c r="T56" s="19">
        <f t="shared" si="5"/>
        <v>50239</v>
      </c>
      <c r="U56" s="19">
        <f t="shared" si="5"/>
        <v>137358</v>
      </c>
      <c r="V56" s="19">
        <f t="shared" si="5"/>
        <v>60357</v>
      </c>
      <c r="W56" s="19">
        <f t="shared" si="5"/>
        <v>43608</v>
      </c>
      <c r="X56" s="19">
        <f t="shared" si="5"/>
        <v>0</v>
      </c>
      <c r="Y56" s="10">
        <f t="shared" si="10"/>
        <v>608607</v>
      </c>
      <c r="Z56" s="10">
        <f t="shared" si="6"/>
        <v>0</v>
      </c>
    </row>
    <row r="57" spans="1:26" ht="12.75" x14ac:dyDescent="0.15">
      <c r="A57" s="16" t="s">
        <v>100</v>
      </c>
      <c r="B57" s="22">
        <v>608607</v>
      </c>
      <c r="C57" s="22"/>
      <c r="D57" s="19">
        <f>ROUNDDOWN($B57*D$3,0)+3</f>
        <v>261069</v>
      </c>
      <c r="E57" s="19">
        <f t="shared" si="4"/>
        <v>41530</v>
      </c>
      <c r="F57" s="19">
        <f t="shared" si="12"/>
        <v>51972</v>
      </c>
      <c r="G57" s="19">
        <f t="shared" si="11"/>
        <v>61111</v>
      </c>
      <c r="H57" s="19">
        <f t="shared" si="11"/>
        <v>76419</v>
      </c>
      <c r="I57" s="19">
        <f t="shared" si="11"/>
        <v>70261</v>
      </c>
      <c r="J57" s="19">
        <f t="shared" si="11"/>
        <v>46245</v>
      </c>
      <c r="K57" s="19">
        <f>ROUNDDOWN($B57*K$3,0)</f>
        <v>46579</v>
      </c>
      <c r="L57" s="19">
        <f t="shared" si="9"/>
        <v>47278</v>
      </c>
      <c r="M57" s="19">
        <f t="shared" si="9"/>
        <v>66310</v>
      </c>
      <c r="N57" s="19">
        <f t="shared" si="9"/>
        <v>139715</v>
      </c>
      <c r="O57" s="19">
        <f t="shared" si="9"/>
        <v>79540</v>
      </c>
      <c r="P57" s="19">
        <f t="shared" si="9"/>
        <v>100553</v>
      </c>
      <c r="Q57" s="19">
        <f t="shared" si="9"/>
        <v>65266</v>
      </c>
      <c r="R57" s="19">
        <f>ROUNDDOWN($B57*R$3,0)</f>
        <v>32498</v>
      </c>
      <c r="S57" s="19">
        <f t="shared" si="5"/>
        <v>47881</v>
      </c>
      <c r="T57" s="19">
        <f t="shared" si="5"/>
        <v>50239</v>
      </c>
      <c r="U57" s="19">
        <f t="shared" si="5"/>
        <v>137358</v>
      </c>
      <c r="V57" s="19">
        <f t="shared" si="5"/>
        <v>60357</v>
      </c>
      <c r="W57" s="19">
        <f t="shared" si="5"/>
        <v>43608</v>
      </c>
      <c r="X57" s="19">
        <f t="shared" si="5"/>
        <v>0</v>
      </c>
      <c r="Y57" s="10">
        <f t="shared" si="10"/>
        <v>608607</v>
      </c>
      <c r="Z57" s="10">
        <f t="shared" si="6"/>
        <v>0</v>
      </c>
    </row>
    <row r="58" spans="1:26" ht="12.75" x14ac:dyDescent="0.15">
      <c r="A58" s="16" t="s">
        <v>101</v>
      </c>
      <c r="B58" s="22"/>
      <c r="C58" s="22"/>
      <c r="D58" s="19">
        <f t="shared" si="7"/>
        <v>0</v>
      </c>
      <c r="E58" s="19">
        <f t="shared" si="4"/>
        <v>0</v>
      </c>
      <c r="F58" s="19">
        <f t="shared" si="12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9"/>
        <v>0</v>
      </c>
      <c r="L58" s="19">
        <f t="shared" si="9"/>
        <v>0</v>
      </c>
      <c r="M58" s="19">
        <f t="shared" si="9"/>
        <v>0</v>
      </c>
      <c r="N58" s="19">
        <f t="shared" si="9"/>
        <v>0</v>
      </c>
      <c r="O58" s="19">
        <f t="shared" si="9"/>
        <v>0</v>
      </c>
      <c r="P58" s="19">
        <f t="shared" si="9"/>
        <v>0</v>
      </c>
      <c r="Q58" s="19">
        <f t="shared" si="9"/>
        <v>0</v>
      </c>
      <c r="R58" s="19">
        <f t="shared" si="8"/>
        <v>0</v>
      </c>
      <c r="S58" s="19">
        <f t="shared" si="5"/>
        <v>0</v>
      </c>
      <c r="T58" s="19">
        <f t="shared" si="5"/>
        <v>0</v>
      </c>
      <c r="U58" s="19">
        <f t="shared" si="5"/>
        <v>0</v>
      </c>
      <c r="V58" s="19">
        <f t="shared" ref="U58:X101" si="13">ROUNDDOWN($B58*V$3,0)</f>
        <v>0</v>
      </c>
      <c r="W58" s="19">
        <f t="shared" si="13"/>
        <v>0</v>
      </c>
      <c r="X58" s="19">
        <f t="shared" si="13"/>
        <v>0</v>
      </c>
      <c r="Y58" s="10">
        <f t="shared" si="10"/>
        <v>0</v>
      </c>
      <c r="Z58" s="10">
        <f t="shared" si="6"/>
        <v>0</v>
      </c>
    </row>
    <row r="59" spans="1:26" ht="12.75" x14ac:dyDescent="0.15">
      <c r="A59" s="16" t="s">
        <v>102</v>
      </c>
      <c r="B59" s="22"/>
      <c r="C59" s="22"/>
      <c r="D59" s="19">
        <f t="shared" si="7"/>
        <v>0</v>
      </c>
      <c r="E59" s="19">
        <f t="shared" si="4"/>
        <v>0</v>
      </c>
      <c r="F59" s="19">
        <f t="shared" si="12"/>
        <v>0</v>
      </c>
      <c r="G59" s="19">
        <f t="shared" si="11"/>
        <v>0</v>
      </c>
      <c r="H59" s="19">
        <f t="shared" si="11"/>
        <v>0</v>
      </c>
      <c r="I59" s="19">
        <f t="shared" si="11"/>
        <v>0</v>
      </c>
      <c r="J59" s="19">
        <f t="shared" si="11"/>
        <v>0</v>
      </c>
      <c r="K59" s="19">
        <f t="shared" si="9"/>
        <v>0</v>
      </c>
      <c r="L59" s="19">
        <f t="shared" si="9"/>
        <v>0</v>
      </c>
      <c r="M59" s="19">
        <f t="shared" si="9"/>
        <v>0</v>
      </c>
      <c r="N59" s="19">
        <f t="shared" si="9"/>
        <v>0</v>
      </c>
      <c r="O59" s="19">
        <f t="shared" si="9"/>
        <v>0</v>
      </c>
      <c r="P59" s="19">
        <f t="shared" si="9"/>
        <v>0</v>
      </c>
      <c r="Q59" s="19">
        <f t="shared" si="9"/>
        <v>0</v>
      </c>
      <c r="R59" s="19">
        <f t="shared" si="8"/>
        <v>0</v>
      </c>
      <c r="S59" s="19">
        <f t="shared" si="8"/>
        <v>0</v>
      </c>
      <c r="T59" s="19">
        <f t="shared" si="8"/>
        <v>0</v>
      </c>
      <c r="U59" s="19">
        <f t="shared" si="13"/>
        <v>0</v>
      </c>
      <c r="V59" s="19">
        <f t="shared" si="13"/>
        <v>0</v>
      </c>
      <c r="W59" s="19">
        <f t="shared" si="13"/>
        <v>0</v>
      </c>
      <c r="X59" s="19">
        <f t="shared" si="13"/>
        <v>0</v>
      </c>
      <c r="Y59" s="10">
        <f t="shared" si="10"/>
        <v>0</v>
      </c>
      <c r="Z59" s="10">
        <f t="shared" si="6"/>
        <v>0</v>
      </c>
    </row>
    <row r="60" spans="1:26" ht="12.75" x14ac:dyDescent="0.15">
      <c r="A60" s="16" t="s">
        <v>103</v>
      </c>
      <c r="B60" s="22"/>
      <c r="C60" s="22"/>
      <c r="D60" s="19">
        <f t="shared" si="7"/>
        <v>0</v>
      </c>
      <c r="E60" s="19">
        <f t="shared" si="4"/>
        <v>0</v>
      </c>
      <c r="F60" s="19">
        <f t="shared" si="12"/>
        <v>0</v>
      </c>
      <c r="G60" s="19">
        <f t="shared" si="11"/>
        <v>0</v>
      </c>
      <c r="H60" s="19">
        <f t="shared" si="11"/>
        <v>0</v>
      </c>
      <c r="I60" s="19">
        <f t="shared" si="11"/>
        <v>0</v>
      </c>
      <c r="J60" s="19">
        <f t="shared" si="11"/>
        <v>0</v>
      </c>
      <c r="K60" s="19">
        <f t="shared" si="9"/>
        <v>0</v>
      </c>
      <c r="L60" s="19">
        <f t="shared" si="9"/>
        <v>0</v>
      </c>
      <c r="M60" s="19">
        <f t="shared" si="9"/>
        <v>0</v>
      </c>
      <c r="N60" s="19">
        <f t="shared" si="9"/>
        <v>0</v>
      </c>
      <c r="O60" s="19">
        <f t="shared" si="9"/>
        <v>0</v>
      </c>
      <c r="P60" s="19">
        <f t="shared" si="9"/>
        <v>0</v>
      </c>
      <c r="Q60" s="19">
        <f t="shared" si="9"/>
        <v>0</v>
      </c>
      <c r="R60" s="19">
        <f t="shared" si="8"/>
        <v>0</v>
      </c>
      <c r="S60" s="19">
        <f t="shared" si="8"/>
        <v>0</v>
      </c>
      <c r="T60" s="19">
        <f t="shared" si="8"/>
        <v>0</v>
      </c>
      <c r="U60" s="19">
        <f t="shared" si="13"/>
        <v>0</v>
      </c>
      <c r="V60" s="19">
        <f t="shared" si="13"/>
        <v>0</v>
      </c>
      <c r="W60" s="19">
        <f t="shared" si="13"/>
        <v>0</v>
      </c>
      <c r="X60" s="19">
        <f t="shared" si="13"/>
        <v>0</v>
      </c>
      <c r="Y60" s="10">
        <f t="shared" si="10"/>
        <v>0</v>
      </c>
      <c r="Z60" s="10">
        <f t="shared" si="6"/>
        <v>0</v>
      </c>
    </row>
    <row r="61" spans="1:26" ht="12.75" x14ac:dyDescent="0.15">
      <c r="A61" s="16" t="s">
        <v>104</v>
      </c>
      <c r="B61" s="22"/>
      <c r="C61" s="22"/>
      <c r="D61" s="19">
        <f t="shared" si="7"/>
        <v>0</v>
      </c>
      <c r="E61" s="19">
        <f t="shared" si="4"/>
        <v>0</v>
      </c>
      <c r="F61" s="19">
        <f t="shared" si="12"/>
        <v>0</v>
      </c>
      <c r="G61" s="19">
        <f t="shared" si="11"/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19">
        <f t="shared" si="9"/>
        <v>0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8"/>
        <v>0</v>
      </c>
      <c r="S61" s="19">
        <f t="shared" si="8"/>
        <v>0</v>
      </c>
      <c r="T61" s="19">
        <f t="shared" si="8"/>
        <v>0</v>
      </c>
      <c r="U61" s="19">
        <f t="shared" si="13"/>
        <v>0</v>
      </c>
      <c r="V61" s="19">
        <f t="shared" si="13"/>
        <v>0</v>
      </c>
      <c r="W61" s="19">
        <f t="shared" si="13"/>
        <v>0</v>
      </c>
      <c r="X61" s="19">
        <f t="shared" si="13"/>
        <v>0</v>
      </c>
      <c r="Y61" s="10">
        <f t="shared" si="10"/>
        <v>0</v>
      </c>
      <c r="Z61" s="10">
        <f t="shared" si="6"/>
        <v>0</v>
      </c>
    </row>
    <row r="62" spans="1:26" ht="12.75" x14ac:dyDescent="0.15">
      <c r="A62" s="16" t="s">
        <v>157</v>
      </c>
      <c r="B62" s="22"/>
      <c r="C62" s="22"/>
      <c r="D62" s="19">
        <f t="shared" si="7"/>
        <v>0</v>
      </c>
      <c r="E62" s="19">
        <f t="shared" si="4"/>
        <v>0</v>
      </c>
      <c r="F62" s="19">
        <f t="shared" si="12"/>
        <v>0</v>
      </c>
      <c r="G62" s="19">
        <f t="shared" si="11"/>
        <v>0</v>
      </c>
      <c r="H62" s="19">
        <f t="shared" si="11"/>
        <v>0</v>
      </c>
      <c r="I62" s="19">
        <f t="shared" si="11"/>
        <v>0</v>
      </c>
      <c r="J62" s="19">
        <f t="shared" si="11"/>
        <v>0</v>
      </c>
      <c r="K62" s="19">
        <f t="shared" si="9"/>
        <v>0</v>
      </c>
      <c r="L62" s="19">
        <f t="shared" si="9"/>
        <v>0</v>
      </c>
      <c r="M62" s="19">
        <f t="shared" si="9"/>
        <v>0</v>
      </c>
      <c r="N62" s="19">
        <f t="shared" si="9"/>
        <v>0</v>
      </c>
      <c r="O62" s="19">
        <f t="shared" si="9"/>
        <v>0</v>
      </c>
      <c r="P62" s="19">
        <f t="shared" si="9"/>
        <v>0</v>
      </c>
      <c r="Q62" s="19">
        <f t="shared" si="9"/>
        <v>0</v>
      </c>
      <c r="R62" s="19">
        <f t="shared" si="8"/>
        <v>0</v>
      </c>
      <c r="S62" s="19">
        <f t="shared" si="8"/>
        <v>0</v>
      </c>
      <c r="T62" s="19">
        <f t="shared" si="8"/>
        <v>0</v>
      </c>
      <c r="U62" s="19">
        <f t="shared" si="13"/>
        <v>0</v>
      </c>
      <c r="V62" s="19">
        <f t="shared" si="13"/>
        <v>0</v>
      </c>
      <c r="W62" s="19">
        <f t="shared" si="13"/>
        <v>0</v>
      </c>
      <c r="X62" s="19">
        <f t="shared" si="13"/>
        <v>0</v>
      </c>
      <c r="Y62" s="10">
        <f t="shared" si="10"/>
        <v>0</v>
      </c>
      <c r="Z62" s="10">
        <f t="shared" si="6"/>
        <v>0</v>
      </c>
    </row>
    <row r="63" spans="1:26" ht="12.75" x14ac:dyDescent="0.15">
      <c r="A63" s="16" t="s">
        <v>105</v>
      </c>
      <c r="B63" s="22">
        <v>832010</v>
      </c>
      <c r="C63" s="22"/>
      <c r="D63" s="19">
        <f>ROUNDDOWN($B63*D$3,0)+4</f>
        <v>356901</v>
      </c>
      <c r="E63" s="19">
        <f t="shared" si="4"/>
        <v>56775</v>
      </c>
      <c r="F63" s="19">
        <f t="shared" si="12"/>
        <v>71049</v>
      </c>
      <c r="G63" s="19">
        <f t="shared" si="11"/>
        <v>83543</v>
      </c>
      <c r="H63" s="19">
        <f t="shared" si="11"/>
        <v>104470</v>
      </c>
      <c r="I63" s="19">
        <f t="shared" si="11"/>
        <v>96052</v>
      </c>
      <c r="J63" s="19">
        <f t="shared" si="11"/>
        <v>63220</v>
      </c>
      <c r="K63" s="19">
        <f>ROUNDDOWN($B63*K$3,0)</f>
        <v>63677</v>
      </c>
      <c r="L63" s="19">
        <f t="shared" si="9"/>
        <v>64633</v>
      </c>
      <c r="M63" s="19">
        <f t="shared" si="9"/>
        <v>90651</v>
      </c>
      <c r="N63" s="19">
        <f t="shared" si="9"/>
        <v>191001</v>
      </c>
      <c r="O63" s="19">
        <f t="shared" si="9"/>
        <v>108738</v>
      </c>
      <c r="P63" s="19">
        <f t="shared" ref="N63:Q86" si="14">ROUNDDOWN($B63*P$3,0)</f>
        <v>137464</v>
      </c>
      <c r="Q63" s="19">
        <f t="shared" si="14"/>
        <v>89224</v>
      </c>
      <c r="R63" s="19">
        <f>ROUNDDOWN($B63*R$3,0)</f>
        <v>44428</v>
      </c>
      <c r="S63" s="19">
        <f t="shared" si="8"/>
        <v>65457</v>
      </c>
      <c r="T63" s="19">
        <f t="shared" si="8"/>
        <v>68680</v>
      </c>
      <c r="U63" s="19">
        <f t="shared" si="13"/>
        <v>187778</v>
      </c>
      <c r="V63" s="19">
        <f t="shared" si="13"/>
        <v>82513</v>
      </c>
      <c r="W63" s="19">
        <f t="shared" si="13"/>
        <v>59615</v>
      </c>
      <c r="X63" s="19">
        <f t="shared" si="13"/>
        <v>0</v>
      </c>
      <c r="Y63" s="10">
        <f t="shared" si="10"/>
        <v>832010</v>
      </c>
      <c r="Z63" s="10">
        <f t="shared" si="6"/>
        <v>0</v>
      </c>
    </row>
    <row r="64" spans="1:26" ht="12.75" x14ac:dyDescent="0.15">
      <c r="A64" s="16" t="s">
        <v>106</v>
      </c>
      <c r="B64" s="22"/>
      <c r="C64" s="2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0"/>
      <c r="Z64" s="10"/>
    </row>
    <row r="65" spans="1:26" ht="12.75" x14ac:dyDescent="0.15">
      <c r="A65" s="16" t="s">
        <v>107</v>
      </c>
      <c r="B65" s="22"/>
      <c r="C65" s="22"/>
      <c r="D65" s="19">
        <f>ROUNDDOWN($B65*D$3,0)</f>
        <v>0</v>
      </c>
      <c r="E65" s="19">
        <f t="shared" si="4"/>
        <v>0</v>
      </c>
      <c r="F65" s="19">
        <f t="shared" si="12"/>
        <v>0</v>
      </c>
      <c r="G65" s="19">
        <f t="shared" si="11"/>
        <v>0</v>
      </c>
      <c r="H65" s="19">
        <f t="shared" si="11"/>
        <v>0</v>
      </c>
      <c r="I65" s="19">
        <f t="shared" si="11"/>
        <v>0</v>
      </c>
      <c r="J65" s="19">
        <f t="shared" si="11"/>
        <v>0</v>
      </c>
      <c r="K65" s="19">
        <f>ROUNDDOWN($B65*K$3,0)</f>
        <v>0</v>
      </c>
      <c r="L65" s="19">
        <f t="shared" ref="L65:M86" si="15">ROUNDDOWN($B65*L$3,0)</f>
        <v>0</v>
      </c>
      <c r="M65" s="19">
        <f t="shared" si="15"/>
        <v>0</v>
      </c>
      <c r="N65" s="19">
        <f t="shared" si="14"/>
        <v>0</v>
      </c>
      <c r="O65" s="19">
        <f t="shared" si="14"/>
        <v>0</v>
      </c>
      <c r="P65" s="19">
        <f t="shared" si="14"/>
        <v>0</v>
      </c>
      <c r="Q65" s="19">
        <f t="shared" si="14"/>
        <v>0</v>
      </c>
      <c r="R65" s="19">
        <f>ROUNDDOWN($B65*R$3,0)</f>
        <v>0</v>
      </c>
      <c r="S65" s="19">
        <f t="shared" si="8"/>
        <v>0</v>
      </c>
      <c r="T65" s="19">
        <f t="shared" si="8"/>
        <v>0</v>
      </c>
      <c r="U65" s="19">
        <f t="shared" si="13"/>
        <v>0</v>
      </c>
      <c r="V65" s="19">
        <f t="shared" si="13"/>
        <v>0</v>
      </c>
      <c r="W65" s="19">
        <f t="shared" si="13"/>
        <v>0</v>
      </c>
      <c r="X65" s="19">
        <f t="shared" si="13"/>
        <v>0</v>
      </c>
      <c r="Y65" s="10">
        <f t="shared" ref="Y65:Y80" si="16">SUM(D65:J65)</f>
        <v>0</v>
      </c>
      <c r="Z65" s="10">
        <f t="shared" si="6"/>
        <v>0</v>
      </c>
    </row>
    <row r="66" spans="1:26" ht="12.75" x14ac:dyDescent="0.15">
      <c r="A66" s="16" t="s">
        <v>108</v>
      </c>
      <c r="B66" s="22"/>
      <c r="C66" s="22"/>
      <c r="D66" s="19">
        <f t="shared" si="7"/>
        <v>0</v>
      </c>
      <c r="E66" s="19">
        <f t="shared" si="4"/>
        <v>0</v>
      </c>
      <c r="F66" s="19">
        <f t="shared" si="12"/>
        <v>0</v>
      </c>
      <c r="G66" s="19">
        <f t="shared" si="11"/>
        <v>0</v>
      </c>
      <c r="H66" s="19">
        <f t="shared" si="11"/>
        <v>0</v>
      </c>
      <c r="I66" s="19">
        <f t="shared" si="11"/>
        <v>0</v>
      </c>
      <c r="J66" s="19">
        <f t="shared" si="11"/>
        <v>0</v>
      </c>
      <c r="K66" s="19">
        <f t="shared" si="11"/>
        <v>0</v>
      </c>
      <c r="L66" s="19">
        <f t="shared" si="15"/>
        <v>0</v>
      </c>
      <c r="M66" s="19">
        <f t="shared" si="15"/>
        <v>0</v>
      </c>
      <c r="N66" s="19">
        <f t="shared" si="14"/>
        <v>0</v>
      </c>
      <c r="O66" s="19">
        <f t="shared" si="14"/>
        <v>0</v>
      </c>
      <c r="P66" s="19">
        <f t="shared" si="14"/>
        <v>0</v>
      </c>
      <c r="Q66" s="19">
        <f t="shared" si="14"/>
        <v>0</v>
      </c>
      <c r="R66" s="19">
        <f t="shared" si="8"/>
        <v>0</v>
      </c>
      <c r="S66" s="19">
        <f t="shared" si="8"/>
        <v>0</v>
      </c>
      <c r="T66" s="19">
        <f t="shared" si="8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0">
        <f t="shared" si="16"/>
        <v>0</v>
      </c>
      <c r="Z66" s="10">
        <f t="shared" si="6"/>
        <v>0</v>
      </c>
    </row>
    <row r="67" spans="1:26" ht="12.75" x14ac:dyDescent="0.15">
      <c r="A67" s="16" t="s">
        <v>109</v>
      </c>
      <c r="B67" s="22"/>
      <c r="C67" s="22"/>
      <c r="D67" s="19">
        <f t="shared" si="7"/>
        <v>0</v>
      </c>
      <c r="E67" s="19">
        <f t="shared" si="4"/>
        <v>0</v>
      </c>
      <c r="F67" s="19">
        <f t="shared" si="12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5"/>
        <v>0</v>
      </c>
      <c r="M67" s="19">
        <f t="shared" si="15"/>
        <v>0</v>
      </c>
      <c r="N67" s="19">
        <f t="shared" si="14"/>
        <v>0</v>
      </c>
      <c r="O67" s="19">
        <f t="shared" si="14"/>
        <v>0</v>
      </c>
      <c r="P67" s="19">
        <f t="shared" si="14"/>
        <v>0</v>
      </c>
      <c r="Q67" s="19">
        <f t="shared" si="14"/>
        <v>0</v>
      </c>
      <c r="R67" s="19">
        <f t="shared" si="8"/>
        <v>0</v>
      </c>
      <c r="S67" s="19">
        <f t="shared" si="8"/>
        <v>0</v>
      </c>
      <c r="T67" s="19">
        <f t="shared" si="8"/>
        <v>0</v>
      </c>
      <c r="U67" s="19">
        <f t="shared" si="13"/>
        <v>0</v>
      </c>
      <c r="V67" s="19">
        <f t="shared" si="13"/>
        <v>0</v>
      </c>
      <c r="W67" s="19">
        <f t="shared" si="13"/>
        <v>0</v>
      </c>
      <c r="X67" s="19">
        <f t="shared" si="13"/>
        <v>0</v>
      </c>
      <c r="Y67" s="10">
        <f t="shared" si="16"/>
        <v>0</v>
      </c>
      <c r="Z67" s="10">
        <f t="shared" si="6"/>
        <v>0</v>
      </c>
    </row>
    <row r="68" spans="1:26" ht="12.75" x14ac:dyDescent="0.15">
      <c r="A68" s="16" t="s">
        <v>110</v>
      </c>
      <c r="B68" s="22"/>
      <c r="C68" s="22"/>
      <c r="D68" s="19">
        <f>ROUNDDOWN($B68*D$3,0)</f>
        <v>0</v>
      </c>
      <c r="E68" s="19">
        <f t="shared" si="4"/>
        <v>0</v>
      </c>
      <c r="F68" s="19">
        <f t="shared" si="12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>ROUNDDOWN($B68*K$3,0)</f>
        <v>0</v>
      </c>
      <c r="L68" s="19">
        <f t="shared" si="15"/>
        <v>0</v>
      </c>
      <c r="M68" s="19">
        <f t="shared" si="15"/>
        <v>0</v>
      </c>
      <c r="N68" s="19">
        <f t="shared" si="14"/>
        <v>0</v>
      </c>
      <c r="O68" s="19">
        <f t="shared" si="14"/>
        <v>0</v>
      </c>
      <c r="P68" s="19">
        <f t="shared" si="14"/>
        <v>0</v>
      </c>
      <c r="Q68" s="19">
        <f t="shared" si="14"/>
        <v>0</v>
      </c>
      <c r="R68" s="19">
        <f>ROUNDDOWN($B68*R$3,0)</f>
        <v>0</v>
      </c>
      <c r="S68" s="19">
        <f t="shared" si="8"/>
        <v>0</v>
      </c>
      <c r="T68" s="19">
        <f t="shared" si="8"/>
        <v>0</v>
      </c>
      <c r="U68" s="19">
        <f t="shared" si="13"/>
        <v>0</v>
      </c>
      <c r="V68" s="19">
        <f t="shared" si="13"/>
        <v>0</v>
      </c>
      <c r="W68" s="19">
        <f t="shared" si="13"/>
        <v>0</v>
      </c>
      <c r="X68" s="19">
        <f t="shared" si="13"/>
        <v>0</v>
      </c>
      <c r="Y68" s="10">
        <f t="shared" si="16"/>
        <v>0</v>
      </c>
      <c r="Z68" s="10">
        <f t="shared" si="6"/>
        <v>0</v>
      </c>
    </row>
    <row r="69" spans="1:26" ht="12.75" x14ac:dyDescent="0.15">
      <c r="A69" s="16" t="s">
        <v>111</v>
      </c>
      <c r="B69" s="22"/>
      <c r="C69" s="22"/>
      <c r="D69" s="19">
        <f t="shared" si="7"/>
        <v>0</v>
      </c>
      <c r="E69" s="19">
        <f t="shared" si="4"/>
        <v>0</v>
      </c>
      <c r="F69" s="19">
        <f t="shared" si="12"/>
        <v>0</v>
      </c>
      <c r="G69" s="19">
        <f t="shared" si="11"/>
        <v>0</v>
      </c>
      <c r="H69" s="19">
        <f t="shared" si="11"/>
        <v>0</v>
      </c>
      <c r="I69" s="19">
        <f t="shared" si="11"/>
        <v>0</v>
      </c>
      <c r="J69" s="19">
        <f t="shared" si="11"/>
        <v>0</v>
      </c>
      <c r="K69" s="19">
        <f t="shared" si="11"/>
        <v>0</v>
      </c>
      <c r="L69" s="19">
        <f t="shared" si="15"/>
        <v>0</v>
      </c>
      <c r="M69" s="19">
        <f t="shared" si="15"/>
        <v>0</v>
      </c>
      <c r="N69" s="19">
        <f t="shared" si="14"/>
        <v>0</v>
      </c>
      <c r="O69" s="19">
        <f t="shared" si="14"/>
        <v>0</v>
      </c>
      <c r="P69" s="19">
        <f t="shared" si="14"/>
        <v>0</v>
      </c>
      <c r="Q69" s="19">
        <f t="shared" si="14"/>
        <v>0</v>
      </c>
      <c r="R69" s="19">
        <f t="shared" si="8"/>
        <v>0</v>
      </c>
      <c r="S69" s="19">
        <f t="shared" si="8"/>
        <v>0</v>
      </c>
      <c r="T69" s="19">
        <f t="shared" si="8"/>
        <v>0</v>
      </c>
      <c r="U69" s="19">
        <f t="shared" si="13"/>
        <v>0</v>
      </c>
      <c r="V69" s="19">
        <f t="shared" si="13"/>
        <v>0</v>
      </c>
      <c r="W69" s="19">
        <f t="shared" si="13"/>
        <v>0</v>
      </c>
      <c r="X69" s="19">
        <f t="shared" si="13"/>
        <v>0</v>
      </c>
      <c r="Y69" s="10">
        <f t="shared" si="16"/>
        <v>0</v>
      </c>
      <c r="Z69" s="10">
        <f t="shared" si="6"/>
        <v>0</v>
      </c>
    </row>
    <row r="70" spans="1:26" ht="12.75" x14ac:dyDescent="0.15">
      <c r="A70" s="16" t="s">
        <v>103</v>
      </c>
      <c r="B70" s="22"/>
      <c r="C70" s="22"/>
      <c r="D70" s="19">
        <f t="shared" ref="D70:E86" si="17">ROUNDDOWN($B70*D$3,0)</f>
        <v>0</v>
      </c>
      <c r="E70" s="19">
        <f t="shared" si="17"/>
        <v>0</v>
      </c>
      <c r="F70" s="19">
        <f t="shared" si="12"/>
        <v>0</v>
      </c>
      <c r="G70" s="19">
        <f t="shared" si="11"/>
        <v>0</v>
      </c>
      <c r="H70" s="19">
        <f t="shared" si="11"/>
        <v>0</v>
      </c>
      <c r="I70" s="19">
        <f t="shared" si="11"/>
        <v>0</v>
      </c>
      <c r="J70" s="19">
        <f t="shared" si="11"/>
        <v>0</v>
      </c>
      <c r="K70" s="19">
        <f t="shared" si="11"/>
        <v>0</v>
      </c>
      <c r="L70" s="19">
        <f t="shared" si="11"/>
        <v>0</v>
      </c>
      <c r="M70" s="19">
        <f t="shared" si="15"/>
        <v>0</v>
      </c>
      <c r="N70" s="19">
        <f t="shared" si="14"/>
        <v>0</v>
      </c>
      <c r="O70" s="19">
        <f t="shared" si="14"/>
        <v>0</v>
      </c>
      <c r="P70" s="19">
        <f t="shared" si="14"/>
        <v>0</v>
      </c>
      <c r="Q70" s="19">
        <f t="shared" si="14"/>
        <v>0</v>
      </c>
      <c r="R70" s="19">
        <f t="shared" si="8"/>
        <v>0</v>
      </c>
      <c r="S70" s="19">
        <f t="shared" si="8"/>
        <v>0</v>
      </c>
      <c r="T70" s="19">
        <f t="shared" si="8"/>
        <v>0</v>
      </c>
      <c r="U70" s="19">
        <f t="shared" si="13"/>
        <v>0</v>
      </c>
      <c r="V70" s="19">
        <f t="shared" si="13"/>
        <v>0</v>
      </c>
      <c r="W70" s="19">
        <f t="shared" si="13"/>
        <v>0</v>
      </c>
      <c r="X70" s="19">
        <f t="shared" si="13"/>
        <v>0</v>
      </c>
      <c r="Y70" s="10">
        <f t="shared" si="16"/>
        <v>0</v>
      </c>
      <c r="Z70" s="10">
        <f t="shared" ref="Z70:Z86" si="18">Y70-B70</f>
        <v>0</v>
      </c>
    </row>
    <row r="71" spans="1:26" ht="12.75" x14ac:dyDescent="0.15">
      <c r="A71" s="16" t="s">
        <v>112</v>
      </c>
      <c r="B71" s="22"/>
      <c r="C71" s="22"/>
      <c r="D71" s="19">
        <f>ROUNDDOWN($B71*D$3,0)</f>
        <v>0</v>
      </c>
      <c r="E71" s="19">
        <f t="shared" si="17"/>
        <v>0</v>
      </c>
      <c r="F71" s="19">
        <f t="shared" si="12"/>
        <v>0</v>
      </c>
      <c r="G71" s="19">
        <f t="shared" si="11"/>
        <v>0</v>
      </c>
      <c r="H71" s="19">
        <f t="shared" si="11"/>
        <v>0</v>
      </c>
      <c r="I71" s="19">
        <f t="shared" si="11"/>
        <v>0</v>
      </c>
      <c r="J71" s="19">
        <f t="shared" si="11"/>
        <v>0</v>
      </c>
      <c r="K71" s="19">
        <f>ROUNDDOWN($B71*K$3,0)</f>
        <v>0</v>
      </c>
      <c r="L71" s="19">
        <f t="shared" si="11"/>
        <v>0</v>
      </c>
      <c r="M71" s="19">
        <f t="shared" si="15"/>
        <v>0</v>
      </c>
      <c r="N71" s="19">
        <f t="shared" si="14"/>
        <v>0</v>
      </c>
      <c r="O71" s="19">
        <f t="shared" si="14"/>
        <v>0</v>
      </c>
      <c r="P71" s="19">
        <f t="shared" si="14"/>
        <v>0</v>
      </c>
      <c r="Q71" s="19">
        <f t="shared" si="14"/>
        <v>0</v>
      </c>
      <c r="R71" s="19">
        <f>ROUNDDOWN($B71*R$3,0)</f>
        <v>0</v>
      </c>
      <c r="S71" s="19">
        <f t="shared" si="8"/>
        <v>0</v>
      </c>
      <c r="T71" s="19">
        <f t="shared" si="8"/>
        <v>0</v>
      </c>
      <c r="U71" s="19">
        <f t="shared" si="13"/>
        <v>0</v>
      </c>
      <c r="V71" s="19">
        <f t="shared" si="13"/>
        <v>0</v>
      </c>
      <c r="W71" s="19">
        <f t="shared" si="13"/>
        <v>0</v>
      </c>
      <c r="X71" s="19">
        <f t="shared" si="13"/>
        <v>0</v>
      </c>
      <c r="Y71" s="10">
        <f t="shared" si="16"/>
        <v>0</v>
      </c>
      <c r="Z71" s="10">
        <f t="shared" si="18"/>
        <v>0</v>
      </c>
    </row>
    <row r="72" spans="1:26" ht="12.75" x14ac:dyDescent="0.15">
      <c r="A72" s="16" t="s">
        <v>113</v>
      </c>
      <c r="B72" s="22"/>
      <c r="C72" s="22"/>
      <c r="D72" s="19">
        <f t="shared" si="17"/>
        <v>0</v>
      </c>
      <c r="E72" s="19">
        <f t="shared" si="17"/>
        <v>0</v>
      </c>
      <c r="F72" s="19">
        <f t="shared" si="12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5"/>
        <v>0</v>
      </c>
      <c r="N72" s="19">
        <f t="shared" si="14"/>
        <v>0</v>
      </c>
      <c r="O72" s="19">
        <f t="shared" si="14"/>
        <v>0</v>
      </c>
      <c r="P72" s="19">
        <f t="shared" si="14"/>
        <v>0</v>
      </c>
      <c r="Q72" s="19">
        <f t="shared" si="14"/>
        <v>0</v>
      </c>
      <c r="R72" s="19">
        <f t="shared" si="8"/>
        <v>0</v>
      </c>
      <c r="S72" s="19">
        <f t="shared" si="8"/>
        <v>0</v>
      </c>
      <c r="T72" s="19">
        <f t="shared" si="8"/>
        <v>0</v>
      </c>
      <c r="U72" s="19">
        <f t="shared" si="13"/>
        <v>0</v>
      </c>
      <c r="V72" s="19">
        <f t="shared" si="13"/>
        <v>0</v>
      </c>
      <c r="W72" s="19">
        <f t="shared" si="13"/>
        <v>0</v>
      </c>
      <c r="X72" s="19">
        <f t="shared" si="13"/>
        <v>0</v>
      </c>
      <c r="Y72" s="10">
        <f t="shared" si="16"/>
        <v>0</v>
      </c>
      <c r="Z72" s="10">
        <f t="shared" si="18"/>
        <v>0</v>
      </c>
    </row>
    <row r="73" spans="1:26" ht="12.75" x14ac:dyDescent="0.15">
      <c r="A73" s="16" t="s">
        <v>114</v>
      </c>
      <c r="B73" s="22"/>
      <c r="C73" s="22"/>
      <c r="D73" s="19">
        <f t="shared" si="17"/>
        <v>0</v>
      </c>
      <c r="E73" s="19">
        <f t="shared" si="17"/>
        <v>0</v>
      </c>
      <c r="F73" s="19">
        <f t="shared" si="12"/>
        <v>0</v>
      </c>
      <c r="G73" s="19">
        <f t="shared" si="11"/>
        <v>0</v>
      </c>
      <c r="H73" s="19">
        <f t="shared" si="11"/>
        <v>0</v>
      </c>
      <c r="I73" s="19">
        <f t="shared" si="11"/>
        <v>0</v>
      </c>
      <c r="J73" s="19">
        <f t="shared" si="11"/>
        <v>0</v>
      </c>
      <c r="K73" s="19">
        <f t="shared" si="11"/>
        <v>0</v>
      </c>
      <c r="L73" s="19">
        <f t="shared" si="11"/>
        <v>0</v>
      </c>
      <c r="M73" s="19">
        <f t="shared" si="15"/>
        <v>0</v>
      </c>
      <c r="N73" s="19">
        <f t="shared" si="14"/>
        <v>0</v>
      </c>
      <c r="O73" s="19">
        <f t="shared" si="14"/>
        <v>0</v>
      </c>
      <c r="P73" s="19">
        <f t="shared" si="14"/>
        <v>0</v>
      </c>
      <c r="Q73" s="19">
        <f t="shared" si="14"/>
        <v>0</v>
      </c>
      <c r="R73" s="19">
        <f t="shared" si="8"/>
        <v>0</v>
      </c>
      <c r="S73" s="19">
        <f t="shared" si="8"/>
        <v>0</v>
      </c>
      <c r="T73" s="19">
        <f t="shared" si="8"/>
        <v>0</v>
      </c>
      <c r="U73" s="19">
        <f t="shared" si="13"/>
        <v>0</v>
      </c>
      <c r="V73" s="19">
        <f t="shared" si="13"/>
        <v>0</v>
      </c>
      <c r="W73" s="19">
        <f t="shared" si="13"/>
        <v>0</v>
      </c>
      <c r="X73" s="19">
        <f t="shared" si="13"/>
        <v>0</v>
      </c>
      <c r="Y73" s="10">
        <f t="shared" si="16"/>
        <v>0</v>
      </c>
      <c r="Z73" s="10">
        <f t="shared" si="18"/>
        <v>0</v>
      </c>
    </row>
    <row r="74" spans="1:26" ht="12.75" x14ac:dyDescent="0.15">
      <c r="A74" s="16" t="s">
        <v>115</v>
      </c>
      <c r="B74" s="22"/>
      <c r="C74" s="22"/>
      <c r="D74" s="19">
        <f t="shared" si="17"/>
        <v>0</v>
      </c>
      <c r="E74" s="19">
        <f t="shared" si="17"/>
        <v>0</v>
      </c>
      <c r="F74" s="19">
        <f t="shared" si="12"/>
        <v>0</v>
      </c>
      <c r="G74" s="19">
        <f t="shared" si="11"/>
        <v>0</v>
      </c>
      <c r="H74" s="19">
        <f t="shared" si="11"/>
        <v>0</v>
      </c>
      <c r="I74" s="19">
        <f t="shared" si="11"/>
        <v>0</v>
      </c>
      <c r="J74" s="19">
        <f t="shared" si="11"/>
        <v>0</v>
      </c>
      <c r="K74" s="19">
        <f t="shared" si="11"/>
        <v>0</v>
      </c>
      <c r="L74" s="19">
        <f t="shared" si="11"/>
        <v>0</v>
      </c>
      <c r="M74" s="19">
        <f t="shared" si="15"/>
        <v>0</v>
      </c>
      <c r="N74" s="19">
        <f t="shared" si="14"/>
        <v>0</v>
      </c>
      <c r="O74" s="19">
        <f t="shared" si="14"/>
        <v>0</v>
      </c>
      <c r="P74" s="19">
        <f t="shared" si="14"/>
        <v>0</v>
      </c>
      <c r="Q74" s="19">
        <f t="shared" si="14"/>
        <v>0</v>
      </c>
      <c r="R74" s="19">
        <f t="shared" si="8"/>
        <v>0</v>
      </c>
      <c r="S74" s="19">
        <f t="shared" si="8"/>
        <v>0</v>
      </c>
      <c r="T74" s="19">
        <f t="shared" si="8"/>
        <v>0</v>
      </c>
      <c r="U74" s="19">
        <f t="shared" si="13"/>
        <v>0</v>
      </c>
      <c r="V74" s="19">
        <f t="shared" si="13"/>
        <v>0</v>
      </c>
      <c r="W74" s="19">
        <f t="shared" si="13"/>
        <v>0</v>
      </c>
      <c r="X74" s="19">
        <f t="shared" si="13"/>
        <v>0</v>
      </c>
      <c r="Y74" s="10">
        <f t="shared" si="16"/>
        <v>0</v>
      </c>
      <c r="Z74" s="10">
        <f t="shared" si="18"/>
        <v>0</v>
      </c>
    </row>
    <row r="75" spans="1:26" ht="12.75" x14ac:dyDescent="0.15">
      <c r="A75" s="16" t="s">
        <v>116</v>
      </c>
      <c r="B75" s="22"/>
      <c r="C75" s="22"/>
      <c r="D75" s="19">
        <f t="shared" si="17"/>
        <v>0</v>
      </c>
      <c r="E75" s="19">
        <f t="shared" si="17"/>
        <v>0</v>
      </c>
      <c r="F75" s="19">
        <f t="shared" si="12"/>
        <v>0</v>
      </c>
      <c r="G75" s="19">
        <f t="shared" si="11"/>
        <v>0</v>
      </c>
      <c r="H75" s="19">
        <f t="shared" si="11"/>
        <v>0</v>
      </c>
      <c r="I75" s="19">
        <f t="shared" si="11"/>
        <v>0</v>
      </c>
      <c r="J75" s="19">
        <f t="shared" si="11"/>
        <v>0</v>
      </c>
      <c r="K75" s="19">
        <f t="shared" si="11"/>
        <v>0</v>
      </c>
      <c r="L75" s="19">
        <f t="shared" si="11"/>
        <v>0</v>
      </c>
      <c r="M75" s="19">
        <f t="shared" si="15"/>
        <v>0</v>
      </c>
      <c r="N75" s="19">
        <f t="shared" si="14"/>
        <v>0</v>
      </c>
      <c r="O75" s="19">
        <f t="shared" si="14"/>
        <v>0</v>
      </c>
      <c r="P75" s="19">
        <f t="shared" si="14"/>
        <v>0</v>
      </c>
      <c r="Q75" s="19">
        <f t="shared" si="14"/>
        <v>0</v>
      </c>
      <c r="R75" s="19">
        <f t="shared" si="8"/>
        <v>0</v>
      </c>
      <c r="S75" s="19">
        <f t="shared" si="8"/>
        <v>0</v>
      </c>
      <c r="T75" s="19">
        <f t="shared" si="8"/>
        <v>0</v>
      </c>
      <c r="U75" s="19">
        <f t="shared" si="13"/>
        <v>0</v>
      </c>
      <c r="V75" s="19">
        <f t="shared" si="13"/>
        <v>0</v>
      </c>
      <c r="W75" s="19">
        <f t="shared" si="13"/>
        <v>0</v>
      </c>
      <c r="X75" s="19">
        <f t="shared" si="13"/>
        <v>0</v>
      </c>
      <c r="Y75" s="10">
        <f t="shared" si="16"/>
        <v>0</v>
      </c>
      <c r="Z75" s="10">
        <f t="shared" si="18"/>
        <v>0</v>
      </c>
    </row>
    <row r="76" spans="1:26" ht="12.75" x14ac:dyDescent="0.15">
      <c r="A76" s="16" t="s">
        <v>117</v>
      </c>
      <c r="B76" s="22"/>
      <c r="C76" s="22"/>
      <c r="D76" s="19">
        <f t="shared" si="17"/>
        <v>0</v>
      </c>
      <c r="E76" s="19">
        <f t="shared" si="17"/>
        <v>0</v>
      </c>
      <c r="F76" s="19">
        <f t="shared" si="12"/>
        <v>0</v>
      </c>
      <c r="G76" s="19">
        <f t="shared" si="11"/>
        <v>0</v>
      </c>
      <c r="H76" s="19">
        <f t="shared" si="11"/>
        <v>0</v>
      </c>
      <c r="I76" s="19">
        <f t="shared" si="11"/>
        <v>0</v>
      </c>
      <c r="J76" s="19">
        <f t="shared" si="11"/>
        <v>0</v>
      </c>
      <c r="K76" s="19">
        <f t="shared" si="11"/>
        <v>0</v>
      </c>
      <c r="L76" s="19">
        <f t="shared" si="11"/>
        <v>0</v>
      </c>
      <c r="M76" s="19">
        <f t="shared" si="15"/>
        <v>0</v>
      </c>
      <c r="N76" s="19">
        <f t="shared" si="14"/>
        <v>0</v>
      </c>
      <c r="O76" s="19">
        <f t="shared" si="14"/>
        <v>0</v>
      </c>
      <c r="P76" s="19">
        <f t="shared" si="14"/>
        <v>0</v>
      </c>
      <c r="Q76" s="19">
        <f t="shared" si="14"/>
        <v>0</v>
      </c>
      <c r="R76" s="19">
        <f t="shared" si="8"/>
        <v>0</v>
      </c>
      <c r="S76" s="19">
        <f t="shared" si="8"/>
        <v>0</v>
      </c>
      <c r="T76" s="19">
        <f t="shared" si="8"/>
        <v>0</v>
      </c>
      <c r="U76" s="19">
        <f t="shared" si="13"/>
        <v>0</v>
      </c>
      <c r="V76" s="19">
        <f t="shared" si="13"/>
        <v>0</v>
      </c>
      <c r="W76" s="19">
        <f t="shared" si="13"/>
        <v>0</v>
      </c>
      <c r="X76" s="19">
        <f t="shared" si="13"/>
        <v>0</v>
      </c>
      <c r="Y76" s="10">
        <f t="shared" si="16"/>
        <v>0</v>
      </c>
      <c r="Z76" s="10">
        <f t="shared" si="18"/>
        <v>0</v>
      </c>
    </row>
    <row r="77" spans="1:26" ht="12.75" x14ac:dyDescent="0.15">
      <c r="A77" s="16" t="s">
        <v>118</v>
      </c>
      <c r="B77" s="22"/>
      <c r="C77" s="22"/>
      <c r="D77" s="19">
        <f>ROUNDDOWN($B77*D$3,0)</f>
        <v>0</v>
      </c>
      <c r="E77" s="19">
        <f t="shared" si="17"/>
        <v>0</v>
      </c>
      <c r="F77" s="19">
        <f t="shared" si="12"/>
        <v>0</v>
      </c>
      <c r="G77" s="19">
        <f t="shared" si="11"/>
        <v>0</v>
      </c>
      <c r="H77" s="19">
        <f t="shared" si="11"/>
        <v>0</v>
      </c>
      <c r="I77" s="19">
        <f t="shared" si="11"/>
        <v>0</v>
      </c>
      <c r="J77" s="19">
        <f t="shared" si="11"/>
        <v>0</v>
      </c>
      <c r="K77" s="19">
        <f>ROUNDDOWN($B77*K$3,0)</f>
        <v>0</v>
      </c>
      <c r="L77" s="19">
        <f t="shared" si="11"/>
        <v>0</v>
      </c>
      <c r="M77" s="19">
        <f t="shared" si="15"/>
        <v>0</v>
      </c>
      <c r="N77" s="19">
        <f t="shared" si="14"/>
        <v>0</v>
      </c>
      <c r="O77" s="19">
        <f t="shared" si="14"/>
        <v>0</v>
      </c>
      <c r="P77" s="19">
        <f t="shared" si="14"/>
        <v>0</v>
      </c>
      <c r="Q77" s="19">
        <f t="shared" si="14"/>
        <v>0</v>
      </c>
      <c r="R77" s="19">
        <f>ROUNDDOWN($B77*R$3,0)</f>
        <v>0</v>
      </c>
      <c r="S77" s="19">
        <f t="shared" si="8"/>
        <v>0</v>
      </c>
      <c r="T77" s="19">
        <f t="shared" si="8"/>
        <v>0</v>
      </c>
      <c r="U77" s="19">
        <f t="shared" si="13"/>
        <v>0</v>
      </c>
      <c r="V77" s="19">
        <f t="shared" si="13"/>
        <v>0</v>
      </c>
      <c r="W77" s="19">
        <f t="shared" si="13"/>
        <v>0</v>
      </c>
      <c r="X77" s="19">
        <f t="shared" si="13"/>
        <v>0</v>
      </c>
      <c r="Y77" s="10">
        <f t="shared" si="16"/>
        <v>0</v>
      </c>
      <c r="Z77" s="10">
        <f t="shared" si="18"/>
        <v>0</v>
      </c>
    </row>
    <row r="78" spans="1:26" ht="12.75" x14ac:dyDescent="0.15">
      <c r="A78" s="16" t="s">
        <v>119</v>
      </c>
      <c r="B78" s="22"/>
      <c r="C78" s="22"/>
      <c r="D78" s="19">
        <f t="shared" si="17"/>
        <v>0</v>
      </c>
      <c r="E78" s="19">
        <f t="shared" si="17"/>
        <v>0</v>
      </c>
      <c r="F78" s="19">
        <f t="shared" si="12"/>
        <v>0</v>
      </c>
      <c r="G78" s="19">
        <f t="shared" si="11"/>
        <v>0</v>
      </c>
      <c r="H78" s="19">
        <f t="shared" si="11"/>
        <v>0</v>
      </c>
      <c r="I78" s="19">
        <f t="shared" si="11"/>
        <v>0</v>
      </c>
      <c r="J78" s="19">
        <f t="shared" si="11"/>
        <v>0</v>
      </c>
      <c r="K78" s="19">
        <f t="shared" si="11"/>
        <v>0</v>
      </c>
      <c r="L78" s="19">
        <f t="shared" si="11"/>
        <v>0</v>
      </c>
      <c r="M78" s="19">
        <f t="shared" si="15"/>
        <v>0</v>
      </c>
      <c r="N78" s="19">
        <f t="shared" si="14"/>
        <v>0</v>
      </c>
      <c r="O78" s="19">
        <f t="shared" si="14"/>
        <v>0</v>
      </c>
      <c r="P78" s="19">
        <f t="shared" si="14"/>
        <v>0</v>
      </c>
      <c r="Q78" s="19">
        <f t="shared" si="14"/>
        <v>0</v>
      </c>
      <c r="R78" s="19">
        <f t="shared" si="8"/>
        <v>0</v>
      </c>
      <c r="S78" s="19">
        <f t="shared" si="8"/>
        <v>0</v>
      </c>
      <c r="T78" s="19">
        <f t="shared" si="8"/>
        <v>0</v>
      </c>
      <c r="U78" s="19">
        <f t="shared" si="13"/>
        <v>0</v>
      </c>
      <c r="V78" s="19">
        <f t="shared" si="13"/>
        <v>0</v>
      </c>
      <c r="W78" s="19">
        <f t="shared" si="13"/>
        <v>0</v>
      </c>
      <c r="X78" s="19">
        <f t="shared" si="13"/>
        <v>0</v>
      </c>
      <c r="Y78" s="10">
        <f t="shared" si="16"/>
        <v>0</v>
      </c>
      <c r="Z78" s="10">
        <f t="shared" si="18"/>
        <v>0</v>
      </c>
    </row>
    <row r="79" spans="1:26" ht="12.75" x14ac:dyDescent="0.15">
      <c r="A79" s="16" t="s">
        <v>103</v>
      </c>
      <c r="B79" s="22"/>
      <c r="C79" s="22"/>
      <c r="D79" s="19">
        <f t="shared" si="17"/>
        <v>0</v>
      </c>
      <c r="E79" s="19">
        <f t="shared" si="17"/>
        <v>0</v>
      </c>
      <c r="F79" s="19">
        <f t="shared" si="12"/>
        <v>0</v>
      </c>
      <c r="G79" s="19">
        <f t="shared" si="11"/>
        <v>0</v>
      </c>
      <c r="H79" s="19">
        <f t="shared" si="11"/>
        <v>0</v>
      </c>
      <c r="I79" s="19">
        <f t="shared" si="11"/>
        <v>0</v>
      </c>
      <c r="J79" s="19">
        <f t="shared" si="11"/>
        <v>0</v>
      </c>
      <c r="K79" s="19">
        <f t="shared" si="11"/>
        <v>0</v>
      </c>
      <c r="L79" s="19">
        <f t="shared" si="11"/>
        <v>0</v>
      </c>
      <c r="M79" s="19">
        <f t="shared" si="15"/>
        <v>0</v>
      </c>
      <c r="N79" s="19">
        <f t="shared" si="14"/>
        <v>0</v>
      </c>
      <c r="O79" s="19">
        <f t="shared" si="14"/>
        <v>0</v>
      </c>
      <c r="P79" s="19">
        <f t="shared" si="14"/>
        <v>0</v>
      </c>
      <c r="Q79" s="19">
        <f t="shared" si="14"/>
        <v>0</v>
      </c>
      <c r="R79" s="19">
        <f t="shared" si="8"/>
        <v>0</v>
      </c>
      <c r="S79" s="19">
        <f t="shared" si="8"/>
        <v>0</v>
      </c>
      <c r="T79" s="19">
        <f t="shared" si="8"/>
        <v>0</v>
      </c>
      <c r="U79" s="19">
        <f t="shared" si="13"/>
        <v>0</v>
      </c>
      <c r="V79" s="19">
        <f t="shared" si="13"/>
        <v>0</v>
      </c>
      <c r="W79" s="19">
        <f t="shared" si="13"/>
        <v>0</v>
      </c>
      <c r="X79" s="19">
        <f t="shared" si="13"/>
        <v>0</v>
      </c>
      <c r="Y79" s="10">
        <f t="shared" si="16"/>
        <v>0</v>
      </c>
      <c r="Z79" s="10">
        <f t="shared" si="18"/>
        <v>0</v>
      </c>
    </row>
    <row r="80" spans="1:26" ht="12.75" x14ac:dyDescent="0.15">
      <c r="A80" s="16" t="s">
        <v>120</v>
      </c>
      <c r="B80" s="22"/>
      <c r="C80" s="22"/>
      <c r="D80" s="19">
        <f>ROUNDDOWN($B80*D$3,0)</f>
        <v>0</v>
      </c>
      <c r="E80" s="19">
        <f t="shared" si="17"/>
        <v>0</v>
      </c>
      <c r="F80" s="19">
        <f t="shared" si="12"/>
        <v>0</v>
      </c>
      <c r="G80" s="19">
        <f t="shared" si="11"/>
        <v>0</v>
      </c>
      <c r="H80" s="19">
        <f t="shared" si="11"/>
        <v>0</v>
      </c>
      <c r="I80" s="19">
        <f t="shared" si="11"/>
        <v>0</v>
      </c>
      <c r="J80" s="19">
        <f t="shared" si="11"/>
        <v>0</v>
      </c>
      <c r="K80" s="19">
        <f>ROUNDDOWN($B80*K$3,0)</f>
        <v>0</v>
      </c>
      <c r="L80" s="19">
        <f t="shared" si="11"/>
        <v>0</v>
      </c>
      <c r="M80" s="19">
        <f t="shared" si="15"/>
        <v>0</v>
      </c>
      <c r="N80" s="19">
        <f t="shared" si="14"/>
        <v>0</v>
      </c>
      <c r="O80" s="19">
        <f t="shared" si="14"/>
        <v>0</v>
      </c>
      <c r="P80" s="19">
        <f t="shared" si="14"/>
        <v>0</v>
      </c>
      <c r="Q80" s="19">
        <f t="shared" si="14"/>
        <v>0</v>
      </c>
      <c r="R80" s="19">
        <f>ROUNDDOWN($B80*R$3,0)</f>
        <v>0</v>
      </c>
      <c r="S80" s="19">
        <f t="shared" si="8"/>
        <v>0</v>
      </c>
      <c r="T80" s="19">
        <f t="shared" si="8"/>
        <v>0</v>
      </c>
      <c r="U80" s="19">
        <f t="shared" si="13"/>
        <v>0</v>
      </c>
      <c r="V80" s="19">
        <f t="shared" si="13"/>
        <v>0</v>
      </c>
      <c r="W80" s="19">
        <f t="shared" si="13"/>
        <v>0</v>
      </c>
      <c r="X80" s="19">
        <f t="shared" si="13"/>
        <v>0</v>
      </c>
      <c r="Y80" s="10">
        <f t="shared" si="16"/>
        <v>0</v>
      </c>
      <c r="Z80" s="10">
        <f t="shared" si="18"/>
        <v>0</v>
      </c>
    </row>
    <row r="81" spans="1:26" ht="12.75" x14ac:dyDescent="0.15">
      <c r="A81" s="16" t="s">
        <v>121</v>
      </c>
      <c r="B81" s="22"/>
      <c r="C81" s="22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0"/>
      <c r="Z81" s="10"/>
    </row>
    <row r="82" spans="1:26" ht="12.75" x14ac:dyDescent="0.15">
      <c r="A82" s="16" t="s">
        <v>122</v>
      </c>
      <c r="B82" s="22">
        <v>608607</v>
      </c>
      <c r="C82" s="22"/>
      <c r="D82" s="19">
        <f>ROUNDDOWN($B82*D$3,0)+3</f>
        <v>261069</v>
      </c>
      <c r="E82" s="19">
        <f t="shared" si="17"/>
        <v>41530</v>
      </c>
      <c r="F82" s="19">
        <f t="shared" si="12"/>
        <v>51972</v>
      </c>
      <c r="G82" s="19">
        <f t="shared" si="11"/>
        <v>61111</v>
      </c>
      <c r="H82" s="19">
        <f t="shared" si="11"/>
        <v>76419</v>
      </c>
      <c r="I82" s="19">
        <f t="shared" si="11"/>
        <v>70261</v>
      </c>
      <c r="J82" s="19">
        <f t="shared" si="11"/>
        <v>46245</v>
      </c>
      <c r="K82" s="19">
        <f>ROUNDDOWN($B82*K$3,0)</f>
        <v>46579</v>
      </c>
      <c r="L82" s="19">
        <f t="shared" si="11"/>
        <v>47278</v>
      </c>
      <c r="M82" s="19">
        <f t="shared" si="15"/>
        <v>66310</v>
      </c>
      <c r="N82" s="19">
        <f t="shared" si="14"/>
        <v>139715</v>
      </c>
      <c r="O82" s="19">
        <f t="shared" si="14"/>
        <v>79540</v>
      </c>
      <c r="P82" s="19">
        <f t="shared" si="14"/>
        <v>100553</v>
      </c>
      <c r="Q82" s="19">
        <f t="shared" si="14"/>
        <v>65266</v>
      </c>
      <c r="R82" s="19">
        <f>ROUNDDOWN($B82*R$3,0)</f>
        <v>32498</v>
      </c>
      <c r="S82" s="19">
        <f t="shared" ref="R82:T98" si="19">ROUNDDOWN($B82*S$3,0)</f>
        <v>47881</v>
      </c>
      <c r="T82" s="19">
        <f t="shared" si="19"/>
        <v>50239</v>
      </c>
      <c r="U82" s="19">
        <f t="shared" si="13"/>
        <v>137358</v>
      </c>
      <c r="V82" s="19">
        <f t="shared" si="13"/>
        <v>60357</v>
      </c>
      <c r="W82" s="19">
        <f t="shared" si="13"/>
        <v>43608</v>
      </c>
      <c r="X82" s="19">
        <f t="shared" si="13"/>
        <v>0</v>
      </c>
      <c r="Y82" s="10">
        <f>SUM(D82:J82)</f>
        <v>608607</v>
      </c>
      <c r="Z82" s="10">
        <f t="shared" si="18"/>
        <v>0</v>
      </c>
    </row>
    <row r="83" spans="1:26" ht="12.75" x14ac:dyDescent="0.15">
      <c r="A83" s="16" t="s">
        <v>123</v>
      </c>
      <c r="B83" s="22">
        <v>223403</v>
      </c>
      <c r="C83" s="22"/>
      <c r="D83" s="19">
        <f>ROUNDDOWN($B83*D$3,0)+3</f>
        <v>95833</v>
      </c>
      <c r="E83" s="19">
        <f t="shared" si="17"/>
        <v>15244</v>
      </c>
      <c r="F83" s="19">
        <f t="shared" si="12"/>
        <v>19077</v>
      </c>
      <c r="G83" s="19">
        <f t="shared" si="11"/>
        <v>22432</v>
      </c>
      <c r="H83" s="19">
        <f t="shared" si="11"/>
        <v>28051</v>
      </c>
      <c r="I83" s="19">
        <f t="shared" si="11"/>
        <v>25791</v>
      </c>
      <c r="J83" s="19">
        <f t="shared" si="11"/>
        <v>16975</v>
      </c>
      <c r="K83" s="19">
        <f>ROUNDDOWN($B83*K$3,0)</f>
        <v>17097</v>
      </c>
      <c r="L83" s="19">
        <f t="shared" si="11"/>
        <v>17354</v>
      </c>
      <c r="M83" s="19">
        <f t="shared" si="15"/>
        <v>24340</v>
      </c>
      <c r="N83" s="19">
        <f t="shared" si="14"/>
        <v>51285</v>
      </c>
      <c r="O83" s="19">
        <f t="shared" si="14"/>
        <v>29197</v>
      </c>
      <c r="P83" s="19">
        <f t="shared" si="14"/>
        <v>36910</v>
      </c>
      <c r="Q83" s="19">
        <f t="shared" si="14"/>
        <v>23957</v>
      </c>
      <c r="R83" s="19">
        <f>ROUNDDOWN($B83*R$3,0)</f>
        <v>11929</v>
      </c>
      <c r="S83" s="19">
        <f t="shared" si="19"/>
        <v>17576</v>
      </c>
      <c r="T83" s="19">
        <f t="shared" si="19"/>
        <v>18441</v>
      </c>
      <c r="U83" s="19">
        <f t="shared" si="13"/>
        <v>50420</v>
      </c>
      <c r="V83" s="19">
        <f t="shared" si="13"/>
        <v>22155</v>
      </c>
      <c r="W83" s="19">
        <f t="shared" si="13"/>
        <v>16007</v>
      </c>
      <c r="X83" s="19">
        <f t="shared" si="13"/>
        <v>0</v>
      </c>
      <c r="Y83" s="10">
        <f>SUM(D83:J83)</f>
        <v>223403</v>
      </c>
      <c r="Z83" s="10">
        <f t="shared" si="18"/>
        <v>0</v>
      </c>
    </row>
    <row r="84" spans="1:26" ht="12.75" x14ac:dyDescent="0.15">
      <c r="A84" s="16" t="s">
        <v>124</v>
      </c>
      <c r="B84" s="22"/>
      <c r="C84" s="22"/>
      <c r="D84" s="19">
        <f t="shared" si="17"/>
        <v>0</v>
      </c>
      <c r="E84" s="19">
        <f t="shared" si="17"/>
        <v>0</v>
      </c>
      <c r="F84" s="19">
        <f t="shared" si="12"/>
        <v>0</v>
      </c>
      <c r="G84" s="19">
        <f t="shared" si="11"/>
        <v>0</v>
      </c>
      <c r="H84" s="19">
        <f t="shared" si="11"/>
        <v>0</v>
      </c>
      <c r="I84" s="19">
        <f t="shared" si="11"/>
        <v>0</v>
      </c>
      <c r="J84" s="19">
        <f t="shared" si="11"/>
        <v>0</v>
      </c>
      <c r="K84" s="19">
        <f t="shared" si="11"/>
        <v>0</v>
      </c>
      <c r="L84" s="19">
        <f t="shared" si="11"/>
        <v>0</v>
      </c>
      <c r="M84" s="19">
        <f t="shared" si="15"/>
        <v>0</v>
      </c>
      <c r="N84" s="19">
        <f t="shared" si="14"/>
        <v>0</v>
      </c>
      <c r="O84" s="19">
        <f t="shared" si="14"/>
        <v>0</v>
      </c>
      <c r="P84" s="19">
        <f t="shared" si="14"/>
        <v>0</v>
      </c>
      <c r="Q84" s="19">
        <f t="shared" si="14"/>
        <v>0</v>
      </c>
      <c r="R84" s="19">
        <f t="shared" si="19"/>
        <v>0</v>
      </c>
      <c r="S84" s="19">
        <f t="shared" si="19"/>
        <v>0</v>
      </c>
      <c r="T84" s="19">
        <f t="shared" si="19"/>
        <v>0</v>
      </c>
      <c r="U84" s="19">
        <f t="shared" si="13"/>
        <v>0</v>
      </c>
      <c r="V84" s="19">
        <f t="shared" si="13"/>
        <v>0</v>
      </c>
      <c r="W84" s="19">
        <f t="shared" si="13"/>
        <v>0</v>
      </c>
      <c r="X84" s="19">
        <f t="shared" si="13"/>
        <v>0</v>
      </c>
      <c r="Y84" s="10">
        <f>SUM(D84:J84)</f>
        <v>0</v>
      </c>
      <c r="Z84" s="10">
        <f t="shared" si="18"/>
        <v>0</v>
      </c>
    </row>
    <row r="85" spans="1:26" ht="12.75" x14ac:dyDescent="0.15">
      <c r="A85" s="16" t="s">
        <v>125</v>
      </c>
      <c r="B85" s="22">
        <v>832010</v>
      </c>
      <c r="C85" s="22"/>
      <c r="D85" s="19">
        <f>ROUNDDOWN($B85*D$3,0)+4</f>
        <v>356901</v>
      </c>
      <c r="E85" s="19">
        <f t="shared" si="17"/>
        <v>56775</v>
      </c>
      <c r="F85" s="19">
        <f t="shared" si="12"/>
        <v>71049</v>
      </c>
      <c r="G85" s="19">
        <f t="shared" si="11"/>
        <v>83543</v>
      </c>
      <c r="H85" s="19">
        <f t="shared" si="11"/>
        <v>104470</v>
      </c>
      <c r="I85" s="19">
        <f t="shared" si="11"/>
        <v>96052</v>
      </c>
      <c r="J85" s="19">
        <f t="shared" si="11"/>
        <v>63220</v>
      </c>
      <c r="K85" s="19">
        <f>ROUNDDOWN($B85*K$3,0)</f>
        <v>63677</v>
      </c>
      <c r="L85" s="19">
        <f t="shared" si="11"/>
        <v>64633</v>
      </c>
      <c r="M85" s="19">
        <f t="shared" si="15"/>
        <v>90651</v>
      </c>
      <c r="N85" s="19">
        <f t="shared" si="14"/>
        <v>191001</v>
      </c>
      <c r="O85" s="19">
        <f t="shared" si="14"/>
        <v>108738</v>
      </c>
      <c r="P85" s="19">
        <f t="shared" si="14"/>
        <v>137464</v>
      </c>
      <c r="Q85" s="19">
        <f t="shared" si="14"/>
        <v>89224</v>
      </c>
      <c r="R85" s="19">
        <f>ROUNDDOWN($B85*R$3,0)</f>
        <v>44428</v>
      </c>
      <c r="S85" s="19">
        <f t="shared" si="19"/>
        <v>65457</v>
      </c>
      <c r="T85" s="19">
        <f t="shared" si="19"/>
        <v>68680</v>
      </c>
      <c r="U85" s="19">
        <f t="shared" si="13"/>
        <v>187778</v>
      </c>
      <c r="V85" s="19">
        <f t="shared" si="13"/>
        <v>82513</v>
      </c>
      <c r="W85" s="19">
        <f t="shared" si="13"/>
        <v>59615</v>
      </c>
      <c r="X85" s="19">
        <f t="shared" si="13"/>
        <v>0</v>
      </c>
      <c r="Y85" s="10">
        <f>SUM(D85:J85)</f>
        <v>832010</v>
      </c>
      <c r="Z85" s="10">
        <f t="shared" si="18"/>
        <v>0</v>
      </c>
    </row>
    <row r="86" spans="1:26" ht="13.5" thickBot="1" x14ac:dyDescent="0.2">
      <c r="A86" s="17" t="s">
        <v>126</v>
      </c>
      <c r="B86" s="23">
        <v>832010</v>
      </c>
      <c r="C86" s="31"/>
      <c r="D86" s="19">
        <f>ROUNDDOWN($B86*D$3,0)+4</f>
        <v>356901</v>
      </c>
      <c r="E86" s="19">
        <f t="shared" si="17"/>
        <v>56775</v>
      </c>
      <c r="F86" s="19">
        <f t="shared" si="12"/>
        <v>71049</v>
      </c>
      <c r="G86" s="19">
        <f t="shared" si="11"/>
        <v>83543</v>
      </c>
      <c r="H86" s="19">
        <f t="shared" si="11"/>
        <v>104470</v>
      </c>
      <c r="I86" s="19">
        <f t="shared" si="11"/>
        <v>96052</v>
      </c>
      <c r="J86" s="19">
        <f t="shared" si="11"/>
        <v>63220</v>
      </c>
      <c r="K86" s="19">
        <f>ROUNDDOWN($B86*K$3,0)</f>
        <v>63677</v>
      </c>
      <c r="L86" s="19">
        <f t="shared" si="11"/>
        <v>64633</v>
      </c>
      <c r="M86" s="19">
        <f t="shared" si="15"/>
        <v>90651</v>
      </c>
      <c r="N86" s="19">
        <f t="shared" si="14"/>
        <v>191001</v>
      </c>
      <c r="O86" s="19">
        <f t="shared" si="14"/>
        <v>108738</v>
      </c>
      <c r="P86" s="19">
        <f t="shared" si="14"/>
        <v>137464</v>
      </c>
      <c r="Q86" s="19">
        <f t="shared" si="14"/>
        <v>89224</v>
      </c>
      <c r="R86" s="19">
        <f>ROUNDDOWN($B86*R$3,0)</f>
        <v>44428</v>
      </c>
      <c r="S86" s="19">
        <f t="shared" si="19"/>
        <v>65457</v>
      </c>
      <c r="T86" s="19">
        <f t="shared" si="19"/>
        <v>68680</v>
      </c>
      <c r="U86" s="19">
        <f t="shared" si="13"/>
        <v>187778</v>
      </c>
      <c r="V86" s="19">
        <f t="shared" si="13"/>
        <v>82513</v>
      </c>
      <c r="W86" s="19">
        <f t="shared" si="13"/>
        <v>59615</v>
      </c>
      <c r="X86" s="19">
        <f t="shared" si="13"/>
        <v>0</v>
      </c>
      <c r="Y86" s="10">
        <f>SUM(D86:J86)</f>
        <v>832010</v>
      </c>
      <c r="Z86" s="10">
        <f t="shared" si="18"/>
        <v>0</v>
      </c>
    </row>
    <row r="88" spans="1:26" ht="13.5" customHeight="1" x14ac:dyDescent="0.15">
      <c r="A88" s="37" t="s">
        <v>163</v>
      </c>
      <c r="B88" s="37"/>
      <c r="C88" s="30"/>
      <c r="D88" s="3">
        <f t="shared" ref="D88:Z88" si="20">D63-D86</f>
        <v>0</v>
      </c>
      <c r="E88" s="3">
        <f t="shared" ref="E88:F88" si="21">E63-E86</f>
        <v>0</v>
      </c>
      <c r="F88" s="3">
        <f t="shared" si="21"/>
        <v>0</v>
      </c>
      <c r="G88" s="3">
        <f t="shared" si="20"/>
        <v>0</v>
      </c>
      <c r="H88" s="3">
        <f t="shared" si="20"/>
        <v>0</v>
      </c>
      <c r="I88" s="3">
        <f t="shared" si="20"/>
        <v>0</v>
      </c>
      <c r="J88" s="3">
        <f t="shared" si="20"/>
        <v>0</v>
      </c>
      <c r="K88" s="3">
        <f t="shared" ref="K88:X88" si="22">K63-K86</f>
        <v>0</v>
      </c>
      <c r="L88" s="3">
        <f t="shared" si="22"/>
        <v>0</v>
      </c>
      <c r="M88" s="3">
        <f t="shared" si="22"/>
        <v>0</v>
      </c>
      <c r="N88" s="3">
        <f t="shared" si="22"/>
        <v>0</v>
      </c>
      <c r="O88" s="3">
        <f t="shared" si="22"/>
        <v>0</v>
      </c>
      <c r="P88" s="3">
        <f t="shared" si="22"/>
        <v>0</v>
      </c>
      <c r="Q88" s="3">
        <f t="shared" si="22"/>
        <v>0</v>
      </c>
      <c r="R88" s="3">
        <f t="shared" si="22"/>
        <v>0</v>
      </c>
      <c r="S88" s="3">
        <f t="shared" si="22"/>
        <v>0</v>
      </c>
      <c r="T88" s="3">
        <f t="shared" si="22"/>
        <v>0</v>
      </c>
      <c r="U88" s="3">
        <f t="shared" si="22"/>
        <v>0</v>
      </c>
      <c r="V88" s="3">
        <f t="shared" si="22"/>
        <v>0</v>
      </c>
      <c r="W88" s="3">
        <f t="shared" si="22"/>
        <v>0</v>
      </c>
      <c r="X88" s="3">
        <f t="shared" si="22"/>
        <v>0</v>
      </c>
      <c r="Y88" s="3">
        <f t="shared" si="20"/>
        <v>0</v>
      </c>
      <c r="Z88" s="3">
        <f t="shared" si="20"/>
        <v>0</v>
      </c>
    </row>
    <row r="89" spans="1:26" ht="13.5" customHeight="1" x14ac:dyDescent="0.15">
      <c r="A89" s="37" t="s">
        <v>164</v>
      </c>
      <c r="B89" s="37"/>
      <c r="C89" s="30"/>
      <c r="D89" s="3">
        <f>D52-'資金収支計算書（CF）'!D51</f>
        <v>0</v>
      </c>
      <c r="E89" s="3">
        <f>E52-'資金収支計算書（CF）'!E51</f>
        <v>0</v>
      </c>
      <c r="F89" s="3">
        <f>F52-'資金収支計算書（CF）'!F51</f>
        <v>0</v>
      </c>
      <c r="G89" s="3">
        <f>G52-'資金収支計算書（CF）'!G51</f>
        <v>0</v>
      </c>
      <c r="H89" s="3">
        <f>H52-'資金収支計算書（CF）'!H51</f>
        <v>0</v>
      </c>
      <c r="I89" s="3">
        <f>I52-'資金収支計算書（CF）'!I51</f>
        <v>0</v>
      </c>
      <c r="J89" s="3">
        <f>J52-'資金収支計算書（CF）'!J51</f>
        <v>0</v>
      </c>
      <c r="K89" s="3">
        <f>K52-'資金収支計算書（CF）'!K51</f>
        <v>0</v>
      </c>
      <c r="L89" s="3">
        <f>L52-'資金収支計算書（CF）'!L51</f>
        <v>0</v>
      </c>
      <c r="M89" s="3">
        <f>M52-'資金収支計算書（CF）'!M51</f>
        <v>0</v>
      </c>
      <c r="N89" s="3">
        <f>N52-'資金収支計算書（CF）'!N51</f>
        <v>0</v>
      </c>
      <c r="O89" s="3">
        <f>O52-'資金収支計算書（CF）'!O51</f>
        <v>0</v>
      </c>
      <c r="P89" s="3">
        <f>P52-'資金収支計算書（CF）'!P51</f>
        <v>0</v>
      </c>
      <c r="Q89" s="3">
        <f>Q52-'資金収支計算書（CF）'!Q51</f>
        <v>0</v>
      </c>
      <c r="R89" s="3">
        <f>R52-'資金収支計算書（CF）'!R51</f>
        <v>0</v>
      </c>
      <c r="S89" s="3">
        <f>S52-'資金収支計算書（CF）'!S51</f>
        <v>0</v>
      </c>
      <c r="T89" s="3">
        <f>T52-'資金収支計算書（CF）'!T51</f>
        <v>0</v>
      </c>
      <c r="U89" s="3">
        <f>U52-'資金収支計算書（CF）'!U51</f>
        <v>0</v>
      </c>
      <c r="V89" s="3">
        <f>V52-'資金収支計算書（CF）'!V51</f>
        <v>0</v>
      </c>
      <c r="W89" s="3">
        <f>W52-'資金収支計算書（CF）'!W51</f>
        <v>0</v>
      </c>
      <c r="X89" s="3">
        <f>X52-'資金収支計算書（CF）'!AE51</f>
        <v>0</v>
      </c>
      <c r="Y89" s="3">
        <f>Y52-'資金収支計算書（CF）'!Y51</f>
        <v>0</v>
      </c>
      <c r="Z89" s="3">
        <f>Z52-'資金収支計算書（CF）'!Z51</f>
        <v>0</v>
      </c>
    </row>
    <row r="90" spans="1:26" ht="13.5" customHeight="1" x14ac:dyDescent="0.15">
      <c r="A90" s="37" t="s">
        <v>165</v>
      </c>
      <c r="B90" s="37"/>
      <c r="C90" s="30"/>
      <c r="D90" s="3">
        <f>D85-'純資産変動計算書（NW）'!D19</f>
        <v>0</v>
      </c>
      <c r="E90" s="3">
        <f>E85-'純資産変動計算書（NW）'!E19</f>
        <v>0</v>
      </c>
      <c r="F90" s="3">
        <f>F85-'純資産変動計算書（NW）'!F19</f>
        <v>0</v>
      </c>
      <c r="G90" s="3">
        <f>G85-'純資産変動計算書（NW）'!G19</f>
        <v>0</v>
      </c>
      <c r="H90" s="3">
        <f>H85-'純資産変動計算書（NW）'!H19</f>
        <v>0</v>
      </c>
      <c r="I90" s="3">
        <f>I85-'純資産変動計算書（NW）'!I19</f>
        <v>0</v>
      </c>
      <c r="J90" s="3">
        <f>J85-'純資産変動計算書（NW）'!J19</f>
        <v>0</v>
      </c>
      <c r="K90" s="3">
        <f>K85-'純資産変動計算書（NW）'!K19</f>
        <v>0</v>
      </c>
      <c r="L90" s="3">
        <f>L85-'純資産変動計算書（NW）'!L19</f>
        <v>0</v>
      </c>
      <c r="M90" s="3">
        <f>M85-'純資産変動計算書（NW）'!M19</f>
        <v>0</v>
      </c>
      <c r="N90" s="3">
        <f>N85-'純資産変動計算書（NW）'!N19</f>
        <v>0</v>
      </c>
      <c r="O90" s="3">
        <f>O85-'純資産変動計算書（NW）'!O19</f>
        <v>0</v>
      </c>
      <c r="P90" s="3">
        <f>P85-'純資産変動計算書（NW）'!P19</f>
        <v>0</v>
      </c>
      <c r="Q90" s="3">
        <f>Q85-'純資産変動計算書（NW）'!Q19</f>
        <v>0</v>
      </c>
      <c r="R90" s="3">
        <f>R85-'純資産変動計算書（NW）'!R19</f>
        <v>0</v>
      </c>
      <c r="S90" s="3">
        <f>S85-'純資産変動計算書（NW）'!S19</f>
        <v>0</v>
      </c>
      <c r="T90" s="3">
        <f>T85-'純資産変動計算書（NW）'!T19</f>
        <v>0</v>
      </c>
      <c r="U90" s="3">
        <f>U85-'純資産変動計算書（NW）'!U19</f>
        <v>0</v>
      </c>
      <c r="V90" s="3">
        <f>V85-'純資産変動計算書（NW）'!V19</f>
        <v>0</v>
      </c>
      <c r="W90" s="3">
        <f>W85-'純資産変動計算書（NW）'!W19</f>
        <v>0</v>
      </c>
      <c r="X90" s="3">
        <f>X85-'純資産変動計算書（NW）'!X19</f>
        <v>0</v>
      </c>
      <c r="Y90" s="3">
        <f>Y85-'純資産変動計算書（NW）'!Y19</f>
        <v>0</v>
      </c>
      <c r="Z90" s="3">
        <f>Z85-'純資産変動計算書（NW）'!Z19</f>
        <v>0</v>
      </c>
    </row>
  </sheetData>
  <mergeCells count="5">
    <mergeCell ref="Y2:Y3"/>
    <mergeCell ref="Z2:Z3"/>
    <mergeCell ref="A90:B90"/>
    <mergeCell ref="A89:B89"/>
    <mergeCell ref="A88:B8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Z40"/>
  <sheetViews>
    <sheetView zoomScaleNormal="100" workbookViewId="0">
      <pane xSplit="1" ySplit="3" topLeftCell="B4" activePane="bottomRight" state="frozen"/>
      <selection activeCell="R1" sqref="R1:X1048576"/>
      <selection pane="topRight" activeCell="R1" sqref="R1:X1048576"/>
      <selection pane="bottomLeft" activeCell="R1" sqref="R1:X1048576"/>
      <selection pane="bottomRight"/>
    </sheetView>
  </sheetViews>
  <sheetFormatPr defaultColWidth="8.875" defaultRowHeight="11.25" x14ac:dyDescent="0.15"/>
  <cols>
    <col min="1" max="1" width="24.75" style="3" customWidth="1"/>
    <col min="2" max="2" width="13" style="3" customWidth="1"/>
    <col min="3" max="3" width="1" style="3" customWidth="1"/>
    <col min="4" max="23" width="10.625" style="3" customWidth="1"/>
    <col min="24" max="24" width="10.625" style="3" hidden="1" customWidth="1"/>
    <col min="25" max="26" width="10.625" style="3" customWidth="1"/>
    <col min="27" max="16384" width="8.875" style="3"/>
  </cols>
  <sheetData>
    <row r="2" spans="1:26" ht="21.75" thickBot="1" x14ac:dyDescent="0.25">
      <c r="A2" s="2" t="s">
        <v>0</v>
      </c>
      <c r="B2" s="11" t="s">
        <v>158</v>
      </c>
      <c r="C2" s="11"/>
      <c r="D2" s="13" t="str">
        <f>按分率!B3</f>
        <v>小樽市</v>
      </c>
      <c r="E2" s="13" t="str">
        <f>按分率!C3</f>
        <v>島牧村</v>
      </c>
      <c r="F2" s="13" t="str">
        <f>按分率!D3</f>
        <v>寿都町</v>
      </c>
      <c r="G2" s="13" t="str">
        <f>按分率!E3</f>
        <v>黒松内町</v>
      </c>
      <c r="H2" s="13" t="str">
        <f>按分率!F3</f>
        <v>蘭越町</v>
      </c>
      <c r="I2" s="13" t="str">
        <f>按分率!G3</f>
        <v>ニセコ町</v>
      </c>
      <c r="J2" s="13" t="str">
        <f>按分率!H3</f>
        <v>真狩村</v>
      </c>
      <c r="K2" s="13" t="str">
        <f>按分率!I3</f>
        <v>留寿都村</v>
      </c>
      <c r="L2" s="13" t="str">
        <f>按分率!J3</f>
        <v>喜茂別町</v>
      </c>
      <c r="M2" s="13" t="str">
        <f>按分率!K3</f>
        <v>京極町</v>
      </c>
      <c r="N2" s="13" t="str">
        <f>按分率!L3</f>
        <v>倶知安町</v>
      </c>
      <c r="O2" s="13" t="str">
        <f>按分率!M3</f>
        <v>共和町</v>
      </c>
      <c r="P2" s="13" t="str">
        <f>按分率!N3</f>
        <v>岩内町</v>
      </c>
      <c r="Q2" s="13" t="str">
        <f>按分率!O3</f>
        <v>泊村</v>
      </c>
      <c r="R2" s="13" t="str">
        <f>按分率!P3</f>
        <v>神恵内村</v>
      </c>
      <c r="S2" s="13" t="str">
        <f>按分率!Q3</f>
        <v>積丹町</v>
      </c>
      <c r="T2" s="13" t="str">
        <f>按分率!R3</f>
        <v>古平町</v>
      </c>
      <c r="U2" s="13" t="str">
        <f>按分率!S3</f>
        <v>余市町</v>
      </c>
      <c r="V2" s="13" t="str">
        <f>按分率!T3</f>
        <v>仁木町</v>
      </c>
      <c r="W2" s="13" t="str">
        <f>按分率!U3</f>
        <v>赤井川村</v>
      </c>
      <c r="X2" s="13">
        <f>按分率!V3</f>
        <v>0</v>
      </c>
      <c r="Y2" s="38" t="str">
        <f>'貸借対照表（BS）'!Y2</f>
        <v>検算</v>
      </c>
      <c r="Z2" s="38" t="s">
        <v>162</v>
      </c>
    </row>
    <row r="3" spans="1:26" ht="12.75" thickBot="1" x14ac:dyDescent="0.2">
      <c r="B3" s="4" t="s">
        <v>1</v>
      </c>
      <c r="C3" s="32"/>
      <c r="D3" s="14">
        <f>'貸借対照表（BS）'!D3</f>
        <v>0.42895802748642481</v>
      </c>
      <c r="E3" s="14">
        <f>'貸借対照表（BS）'!E3</f>
        <v>6.8238498682278867E-2</v>
      </c>
      <c r="F3" s="14">
        <f>'貸借対照表（BS）'!F3</f>
        <v>8.5395404779171166E-2</v>
      </c>
      <c r="G3" s="14">
        <f>'貸借対照表（BS）'!G3</f>
        <v>0.10041211949696659</v>
      </c>
      <c r="H3" s="14">
        <f>'貸借対照表（BS）'!H3</f>
        <v>0.12556379008436952</v>
      </c>
      <c r="I3" s="14">
        <f>'貸借対照表（BS）'!I3</f>
        <v>0.11544652174682067</v>
      </c>
      <c r="J3" s="14">
        <f>'貸借対照表（BS）'!J3</f>
        <v>7.598563772396838E-2</v>
      </c>
      <c r="K3" s="14">
        <f>'貸借対照表（BS）'!K3</f>
        <v>7.6533951217786583E-2</v>
      </c>
      <c r="L3" s="14">
        <f>'貸借対照表（BS）'!L3</f>
        <v>7.7683640801598952E-2</v>
      </c>
      <c r="M3" s="14">
        <f>'貸借対照表（BS）'!M3</f>
        <v>0.10895519748129544</v>
      </c>
      <c r="N3" s="14">
        <f>'貸借対照表（BS）'!N3</f>
        <v>0.22956647858924245</v>
      </c>
      <c r="O3" s="14">
        <f>'貸借対照表（BS）'!O3</f>
        <v>0.13069317438137856</v>
      </c>
      <c r="P3" s="14">
        <f>'貸借対照表（BS）'!P3</f>
        <v>0.16521923695986698</v>
      </c>
      <c r="Q3" s="14">
        <f>'貸借対照表（BS）'!Q3</f>
        <v>0.1072395068716062</v>
      </c>
      <c r="R3" s="14">
        <f>'貸借対照表（BS）'!R3</f>
        <v>5.3398659285069955E-2</v>
      </c>
      <c r="S3" s="14">
        <f>'貸借対照表（BS）'!S3</f>
        <v>7.8674142596883462E-2</v>
      </c>
      <c r="T3" s="14">
        <f>'貸借対照表（BS）'!T3</f>
        <v>8.2547712117728211E-2</v>
      </c>
      <c r="U3" s="14">
        <f>'貸借対照表（BS）'!U3</f>
        <v>0.22569290906839767</v>
      </c>
      <c r="V3" s="14">
        <f>'貸借対照表（BS）'!V3</f>
        <v>9.9173992252860957E-2</v>
      </c>
      <c r="W3" s="14">
        <f>'貸借対照表（BS）'!W3</f>
        <v>7.1652192369598675E-2</v>
      </c>
      <c r="X3" s="14">
        <f>'貸借対照表（BS）'!X3</f>
        <v>0</v>
      </c>
      <c r="Y3" s="38"/>
      <c r="Z3" s="38"/>
    </row>
    <row r="4" spans="1:26" ht="12.75" x14ac:dyDescent="0.15">
      <c r="A4" s="5" t="s">
        <v>127</v>
      </c>
      <c r="B4" s="24">
        <v>14420991</v>
      </c>
      <c r="C4" s="33"/>
      <c r="D4" s="19">
        <f>ROUNDDOWN($B4*D$3,0)+3</f>
        <v>6186002</v>
      </c>
      <c r="E4" s="19">
        <f>ROUNDDOWN($B4*E$3,0)</f>
        <v>984066</v>
      </c>
      <c r="F4" s="19">
        <f t="shared" ref="F4:K19" si="0">ROUNDDOWN($B4*F$3,0)</f>
        <v>1231486</v>
      </c>
      <c r="G4" s="19">
        <f t="shared" si="0"/>
        <v>1448042</v>
      </c>
      <c r="H4" s="19">
        <f t="shared" si="0"/>
        <v>1810754</v>
      </c>
      <c r="I4" s="19">
        <f t="shared" si="0"/>
        <v>1664853</v>
      </c>
      <c r="J4" s="19">
        <f t="shared" si="0"/>
        <v>1095788</v>
      </c>
      <c r="K4" s="19">
        <f>ROUNDDOWN($B4*K$3,0)</f>
        <v>1103695</v>
      </c>
      <c r="L4" s="19">
        <f>ROUNDDOWN($B4*L$3,0)</f>
        <v>1120275</v>
      </c>
      <c r="M4" s="19">
        <f t="shared" ref="M4:S19" si="1">ROUNDDOWN($B4*M$3,0)</f>
        <v>1571241</v>
      </c>
      <c r="N4" s="19">
        <f t="shared" si="1"/>
        <v>3310576</v>
      </c>
      <c r="O4" s="19">
        <f t="shared" si="1"/>
        <v>1884725</v>
      </c>
      <c r="P4" s="19">
        <f t="shared" si="1"/>
        <v>2382625</v>
      </c>
      <c r="Q4" s="19">
        <f t="shared" si="1"/>
        <v>1546499</v>
      </c>
      <c r="R4" s="19">
        <f>ROUNDDOWN($B4*R$3,0)</f>
        <v>770061</v>
      </c>
      <c r="S4" s="19">
        <f>ROUNDDOWN($B4*S$3,0)</f>
        <v>1134559</v>
      </c>
      <c r="T4" s="19">
        <f t="shared" ref="T4:X19" si="2">ROUNDDOWN($B4*T$3,0)</f>
        <v>1190419</v>
      </c>
      <c r="U4" s="19">
        <f t="shared" si="2"/>
        <v>3254715</v>
      </c>
      <c r="V4" s="19">
        <f t="shared" si="2"/>
        <v>1430187</v>
      </c>
      <c r="W4" s="19">
        <f t="shared" si="2"/>
        <v>1033295</v>
      </c>
      <c r="X4" s="19">
        <f t="shared" si="2"/>
        <v>0</v>
      </c>
      <c r="Y4" s="10">
        <f t="shared" ref="Y4:Y38" si="3">SUM(D4:J4)</f>
        <v>14420991</v>
      </c>
      <c r="Z4" s="10">
        <f>Y4-B4</f>
        <v>0</v>
      </c>
    </row>
    <row r="5" spans="1:26" ht="12.75" x14ac:dyDescent="0.15">
      <c r="A5" s="7" t="s">
        <v>128</v>
      </c>
      <c r="B5" s="22">
        <v>14357991</v>
      </c>
      <c r="C5" s="22"/>
      <c r="D5" s="19">
        <f>ROUNDDOWN($B5*D$3,0)+3</f>
        <v>6158978</v>
      </c>
      <c r="E5" s="19">
        <f t="shared" ref="D5:Q38" si="4">ROUNDDOWN($B5*E$3,0)</f>
        <v>979767</v>
      </c>
      <c r="F5" s="19">
        <f t="shared" si="0"/>
        <v>1226106</v>
      </c>
      <c r="G5" s="19">
        <f t="shared" si="0"/>
        <v>1441716</v>
      </c>
      <c r="H5" s="19">
        <f t="shared" si="0"/>
        <v>1802843</v>
      </c>
      <c r="I5" s="19">
        <f t="shared" si="0"/>
        <v>1657580</v>
      </c>
      <c r="J5" s="19">
        <f t="shared" si="0"/>
        <v>1091001</v>
      </c>
      <c r="K5" s="19">
        <f t="shared" si="0"/>
        <v>1098873</v>
      </c>
      <c r="L5" s="19">
        <f t="shared" si="4"/>
        <v>1115381</v>
      </c>
      <c r="M5" s="19">
        <f t="shared" si="1"/>
        <v>1564377</v>
      </c>
      <c r="N5" s="19">
        <f t="shared" si="1"/>
        <v>3296113</v>
      </c>
      <c r="O5" s="19">
        <f t="shared" si="1"/>
        <v>1876491</v>
      </c>
      <c r="P5" s="19">
        <f t="shared" si="1"/>
        <v>2372216</v>
      </c>
      <c r="Q5" s="19">
        <f t="shared" si="1"/>
        <v>1539743</v>
      </c>
      <c r="R5" s="19">
        <f t="shared" si="1"/>
        <v>766697</v>
      </c>
      <c r="S5" s="19">
        <f t="shared" si="1"/>
        <v>1129602</v>
      </c>
      <c r="T5" s="19">
        <f t="shared" si="2"/>
        <v>1185219</v>
      </c>
      <c r="U5" s="19">
        <f t="shared" si="2"/>
        <v>3240496</v>
      </c>
      <c r="V5" s="19">
        <f t="shared" si="2"/>
        <v>1423939</v>
      </c>
      <c r="W5" s="19">
        <f t="shared" si="2"/>
        <v>1028781</v>
      </c>
      <c r="X5" s="19">
        <f t="shared" si="2"/>
        <v>0</v>
      </c>
      <c r="Y5" s="10">
        <f t="shared" si="3"/>
        <v>14357991</v>
      </c>
      <c r="Z5" s="10">
        <f t="shared" ref="Z5:Z38" si="5">Y5-B5</f>
        <v>0</v>
      </c>
    </row>
    <row r="6" spans="1:26" ht="12.75" x14ac:dyDescent="0.15">
      <c r="A6" s="7" t="s">
        <v>129</v>
      </c>
      <c r="B6" s="22">
        <v>8299142</v>
      </c>
      <c r="C6" s="22"/>
      <c r="D6" s="19">
        <f>ROUNDDOWN($B6*D$3,0)+4</f>
        <v>3559987</v>
      </c>
      <c r="E6" s="19">
        <f t="shared" si="4"/>
        <v>566320</v>
      </c>
      <c r="F6" s="19">
        <f t="shared" si="0"/>
        <v>708708</v>
      </c>
      <c r="G6" s="19">
        <f t="shared" si="0"/>
        <v>833334</v>
      </c>
      <c r="H6" s="19">
        <f t="shared" si="0"/>
        <v>1042071</v>
      </c>
      <c r="I6" s="19">
        <f t="shared" si="0"/>
        <v>958107</v>
      </c>
      <c r="J6" s="19">
        <f t="shared" si="0"/>
        <v>630615</v>
      </c>
      <c r="K6" s="19">
        <f t="shared" si="0"/>
        <v>635166</v>
      </c>
      <c r="L6" s="19">
        <f t="shared" si="4"/>
        <v>644707</v>
      </c>
      <c r="M6" s="19">
        <f t="shared" si="1"/>
        <v>904234</v>
      </c>
      <c r="N6" s="19">
        <f t="shared" si="1"/>
        <v>1905204</v>
      </c>
      <c r="O6" s="19">
        <f t="shared" si="1"/>
        <v>1084641</v>
      </c>
      <c r="P6" s="19">
        <f t="shared" si="1"/>
        <v>1371177</v>
      </c>
      <c r="Q6" s="19">
        <f t="shared" si="1"/>
        <v>889995</v>
      </c>
      <c r="R6" s="19">
        <f t="shared" si="1"/>
        <v>443163</v>
      </c>
      <c r="S6" s="19">
        <f t="shared" si="1"/>
        <v>652927</v>
      </c>
      <c r="T6" s="19">
        <f t="shared" si="2"/>
        <v>685075</v>
      </c>
      <c r="U6" s="19">
        <f t="shared" si="2"/>
        <v>1873057</v>
      </c>
      <c r="V6" s="19">
        <f t="shared" si="2"/>
        <v>823059</v>
      </c>
      <c r="W6" s="19">
        <f t="shared" si="2"/>
        <v>594651</v>
      </c>
      <c r="X6" s="19">
        <f t="shared" si="2"/>
        <v>0</v>
      </c>
      <c r="Y6" s="10">
        <f t="shared" si="3"/>
        <v>8299142</v>
      </c>
      <c r="Z6" s="10">
        <f t="shared" si="5"/>
        <v>0</v>
      </c>
    </row>
    <row r="7" spans="1:26" ht="12.75" x14ac:dyDescent="0.15">
      <c r="A7" s="7" t="s">
        <v>130</v>
      </c>
      <c r="B7" s="22">
        <v>2370742</v>
      </c>
      <c r="C7" s="22"/>
      <c r="D7" s="19">
        <f>ROUNDDOWN($B7*D$3,0)+4</f>
        <v>1016952</v>
      </c>
      <c r="E7" s="19">
        <f t="shared" si="4"/>
        <v>161775</v>
      </c>
      <c r="F7" s="19">
        <f t="shared" si="0"/>
        <v>202450</v>
      </c>
      <c r="G7" s="19">
        <f t="shared" si="0"/>
        <v>238051</v>
      </c>
      <c r="H7" s="19">
        <f t="shared" si="0"/>
        <v>297679</v>
      </c>
      <c r="I7" s="19">
        <f t="shared" si="0"/>
        <v>273693</v>
      </c>
      <c r="J7" s="19">
        <f t="shared" si="0"/>
        <v>180142</v>
      </c>
      <c r="K7" s="19">
        <f t="shared" si="0"/>
        <v>181442</v>
      </c>
      <c r="L7" s="19">
        <f t="shared" si="4"/>
        <v>184167</v>
      </c>
      <c r="M7" s="19">
        <f t="shared" si="1"/>
        <v>258304</v>
      </c>
      <c r="N7" s="19">
        <f t="shared" si="1"/>
        <v>544242</v>
      </c>
      <c r="O7" s="19">
        <f t="shared" si="1"/>
        <v>309839</v>
      </c>
      <c r="P7" s="19">
        <f t="shared" si="1"/>
        <v>391692</v>
      </c>
      <c r="Q7" s="19">
        <f t="shared" si="1"/>
        <v>254237</v>
      </c>
      <c r="R7" s="19">
        <f t="shared" si="1"/>
        <v>126594</v>
      </c>
      <c r="S7" s="19">
        <f t="shared" si="1"/>
        <v>186516</v>
      </c>
      <c r="T7" s="19">
        <f t="shared" si="2"/>
        <v>195699</v>
      </c>
      <c r="U7" s="19">
        <f t="shared" si="2"/>
        <v>535059</v>
      </c>
      <c r="V7" s="19">
        <f t="shared" si="2"/>
        <v>235115</v>
      </c>
      <c r="W7" s="19">
        <f t="shared" si="2"/>
        <v>169868</v>
      </c>
      <c r="X7" s="19">
        <f t="shared" si="2"/>
        <v>0</v>
      </c>
      <c r="Y7" s="10">
        <f t="shared" si="3"/>
        <v>2370742</v>
      </c>
      <c r="Z7" s="10">
        <f t="shared" si="5"/>
        <v>0</v>
      </c>
    </row>
    <row r="8" spans="1:26" ht="12.75" x14ac:dyDescent="0.15">
      <c r="A8" s="7" t="s">
        <v>131</v>
      </c>
      <c r="B8" s="22">
        <v>0</v>
      </c>
      <c r="C8" s="22"/>
      <c r="D8" s="19">
        <f t="shared" ref="D5:D14" si="6">ROUNDDOWN($B8*D$3,0)</f>
        <v>0</v>
      </c>
      <c r="E8" s="19">
        <f t="shared" si="4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4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0">
        <f t="shared" si="3"/>
        <v>0</v>
      </c>
      <c r="Z8" s="10">
        <f t="shared" si="5"/>
        <v>0</v>
      </c>
    </row>
    <row r="9" spans="1:26" ht="12.75" x14ac:dyDescent="0.15">
      <c r="A9" s="7" t="s">
        <v>132</v>
      </c>
      <c r="B9" s="22">
        <v>0</v>
      </c>
      <c r="C9" s="22"/>
      <c r="D9" s="19">
        <f t="shared" si="6"/>
        <v>0</v>
      </c>
      <c r="E9" s="19">
        <f t="shared" si="4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4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 t="shared" si="1"/>
        <v>0</v>
      </c>
      <c r="T9" s="19">
        <f t="shared" si="2"/>
        <v>0</v>
      </c>
      <c r="U9" s="19">
        <f t="shared" si="2"/>
        <v>0</v>
      </c>
      <c r="V9" s="19">
        <f t="shared" si="2"/>
        <v>0</v>
      </c>
      <c r="W9" s="19">
        <f t="shared" si="2"/>
        <v>0</v>
      </c>
      <c r="X9" s="19">
        <f t="shared" si="2"/>
        <v>0</v>
      </c>
      <c r="Y9" s="10">
        <f t="shared" si="3"/>
        <v>0</v>
      </c>
      <c r="Z9" s="10">
        <f t="shared" si="5"/>
        <v>0</v>
      </c>
    </row>
    <row r="10" spans="1:26" ht="12.75" x14ac:dyDescent="0.15">
      <c r="A10" s="7" t="s">
        <v>76</v>
      </c>
      <c r="B10" s="22">
        <v>5928400</v>
      </c>
      <c r="C10" s="22"/>
      <c r="D10" s="19">
        <f>ROUNDDOWN($B10*D$3,0)+2</f>
        <v>2543036</v>
      </c>
      <c r="E10" s="19">
        <f t="shared" si="4"/>
        <v>404545</v>
      </c>
      <c r="F10" s="19">
        <f t="shared" si="0"/>
        <v>506258</v>
      </c>
      <c r="G10" s="19">
        <f t="shared" si="0"/>
        <v>595283</v>
      </c>
      <c r="H10" s="19">
        <f t="shared" si="0"/>
        <v>744392</v>
      </c>
      <c r="I10" s="19">
        <f t="shared" si="0"/>
        <v>684413</v>
      </c>
      <c r="J10" s="19">
        <f t="shared" si="0"/>
        <v>450473</v>
      </c>
      <c r="K10" s="19">
        <f t="shared" si="0"/>
        <v>453723</v>
      </c>
      <c r="L10" s="19">
        <f t="shared" si="4"/>
        <v>460539</v>
      </c>
      <c r="M10" s="19">
        <f t="shared" si="1"/>
        <v>645929</v>
      </c>
      <c r="N10" s="19">
        <f t="shared" si="1"/>
        <v>1360961</v>
      </c>
      <c r="O10" s="19">
        <f t="shared" si="1"/>
        <v>774801</v>
      </c>
      <c r="P10" s="19">
        <f t="shared" si="1"/>
        <v>979485</v>
      </c>
      <c r="Q10" s="19">
        <f t="shared" si="1"/>
        <v>635758</v>
      </c>
      <c r="R10" s="19">
        <f t="shared" si="1"/>
        <v>316568</v>
      </c>
      <c r="S10" s="19">
        <f t="shared" si="1"/>
        <v>466411</v>
      </c>
      <c r="T10" s="19">
        <f t="shared" si="2"/>
        <v>489375</v>
      </c>
      <c r="U10" s="19">
        <f t="shared" si="2"/>
        <v>1337997</v>
      </c>
      <c r="V10" s="19">
        <f t="shared" si="2"/>
        <v>587943</v>
      </c>
      <c r="W10" s="19">
        <f t="shared" si="2"/>
        <v>424782</v>
      </c>
      <c r="X10" s="19">
        <f t="shared" si="2"/>
        <v>0</v>
      </c>
      <c r="Y10" s="10">
        <f t="shared" si="3"/>
        <v>5928400</v>
      </c>
      <c r="Z10" s="10">
        <f t="shared" si="5"/>
        <v>0</v>
      </c>
    </row>
    <row r="11" spans="1:26" ht="12.75" x14ac:dyDescent="0.15">
      <c r="A11" s="7" t="s">
        <v>133</v>
      </c>
      <c r="B11" s="22">
        <v>5652189</v>
      </c>
      <c r="C11" s="22"/>
      <c r="D11" s="19">
        <f>ROUNDDOWN($B11*D$3,0)+4</f>
        <v>2424555</v>
      </c>
      <c r="E11" s="19">
        <f t="shared" si="4"/>
        <v>385696</v>
      </c>
      <c r="F11" s="19">
        <f t="shared" si="0"/>
        <v>482670</v>
      </c>
      <c r="G11" s="19">
        <f t="shared" si="0"/>
        <v>567548</v>
      </c>
      <c r="H11" s="19">
        <f t="shared" si="0"/>
        <v>709710</v>
      </c>
      <c r="I11" s="19">
        <f t="shared" si="0"/>
        <v>652525</v>
      </c>
      <c r="J11" s="19">
        <f t="shared" si="0"/>
        <v>429485</v>
      </c>
      <c r="K11" s="19">
        <f t="shared" si="0"/>
        <v>432584</v>
      </c>
      <c r="L11" s="19">
        <f t="shared" si="4"/>
        <v>439082</v>
      </c>
      <c r="M11" s="19">
        <f t="shared" si="1"/>
        <v>615835</v>
      </c>
      <c r="N11" s="19">
        <f t="shared" si="1"/>
        <v>1297553</v>
      </c>
      <c r="O11" s="19">
        <f t="shared" si="1"/>
        <v>738702</v>
      </c>
      <c r="P11" s="19">
        <f t="shared" si="1"/>
        <v>933850</v>
      </c>
      <c r="Q11" s="19">
        <f t="shared" si="1"/>
        <v>606137</v>
      </c>
      <c r="R11" s="19">
        <f t="shared" si="1"/>
        <v>301819</v>
      </c>
      <c r="S11" s="19">
        <f t="shared" si="1"/>
        <v>444681</v>
      </c>
      <c r="T11" s="19">
        <f t="shared" si="2"/>
        <v>466575</v>
      </c>
      <c r="U11" s="19">
        <f t="shared" si="2"/>
        <v>1275658</v>
      </c>
      <c r="V11" s="19">
        <f t="shared" si="2"/>
        <v>560550</v>
      </c>
      <c r="W11" s="19">
        <f t="shared" si="2"/>
        <v>404991</v>
      </c>
      <c r="X11" s="19">
        <f t="shared" si="2"/>
        <v>0</v>
      </c>
      <c r="Y11" s="10">
        <f t="shared" si="3"/>
        <v>5652189</v>
      </c>
      <c r="Z11" s="10">
        <f t="shared" si="5"/>
        <v>0</v>
      </c>
    </row>
    <row r="12" spans="1:26" ht="12.75" x14ac:dyDescent="0.15">
      <c r="A12" s="7" t="s">
        <v>134</v>
      </c>
      <c r="B12" s="22">
        <v>5652189</v>
      </c>
      <c r="C12" s="22"/>
      <c r="D12" s="19">
        <f>ROUNDDOWN($B12*D$3,0)+4</f>
        <v>2424555</v>
      </c>
      <c r="E12" s="19">
        <f t="shared" si="4"/>
        <v>385696</v>
      </c>
      <c r="F12" s="19">
        <f t="shared" si="0"/>
        <v>482670</v>
      </c>
      <c r="G12" s="19">
        <f t="shared" si="0"/>
        <v>567548</v>
      </c>
      <c r="H12" s="19">
        <f t="shared" si="0"/>
        <v>709710</v>
      </c>
      <c r="I12" s="19">
        <f t="shared" si="0"/>
        <v>652525</v>
      </c>
      <c r="J12" s="19">
        <f t="shared" si="0"/>
        <v>429485</v>
      </c>
      <c r="K12" s="19">
        <f t="shared" si="0"/>
        <v>432584</v>
      </c>
      <c r="L12" s="19">
        <f t="shared" si="4"/>
        <v>439082</v>
      </c>
      <c r="M12" s="19">
        <f t="shared" si="1"/>
        <v>615835</v>
      </c>
      <c r="N12" s="19">
        <f t="shared" si="1"/>
        <v>1297553</v>
      </c>
      <c r="O12" s="19">
        <f t="shared" si="1"/>
        <v>738702</v>
      </c>
      <c r="P12" s="19">
        <f t="shared" si="1"/>
        <v>933850</v>
      </c>
      <c r="Q12" s="19">
        <f t="shared" si="1"/>
        <v>606137</v>
      </c>
      <c r="R12" s="19">
        <f t="shared" si="1"/>
        <v>301819</v>
      </c>
      <c r="S12" s="19">
        <f t="shared" si="1"/>
        <v>444681</v>
      </c>
      <c r="T12" s="19">
        <f t="shared" si="2"/>
        <v>466575</v>
      </c>
      <c r="U12" s="19">
        <f t="shared" si="2"/>
        <v>1275658</v>
      </c>
      <c r="V12" s="19">
        <f t="shared" si="2"/>
        <v>560550</v>
      </c>
      <c r="W12" s="19">
        <f t="shared" si="2"/>
        <v>404991</v>
      </c>
      <c r="X12" s="19">
        <f t="shared" si="2"/>
        <v>0</v>
      </c>
      <c r="Y12" s="10">
        <f t="shared" si="3"/>
        <v>5652189</v>
      </c>
      <c r="Z12" s="10">
        <f t="shared" si="5"/>
        <v>0</v>
      </c>
    </row>
    <row r="13" spans="1:26" ht="12.75" x14ac:dyDescent="0.15">
      <c r="A13" s="7" t="s">
        <v>135</v>
      </c>
      <c r="B13" s="22">
        <v>0</v>
      </c>
      <c r="C13" s="22"/>
      <c r="D13" s="19">
        <f t="shared" si="6"/>
        <v>0</v>
      </c>
      <c r="E13" s="19">
        <f t="shared" si="4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4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2"/>
        <v>0</v>
      </c>
      <c r="U13" s="19">
        <f t="shared" si="2"/>
        <v>0</v>
      </c>
      <c r="V13" s="19">
        <f t="shared" si="2"/>
        <v>0</v>
      </c>
      <c r="W13" s="19">
        <f t="shared" si="2"/>
        <v>0</v>
      </c>
      <c r="X13" s="19">
        <f t="shared" si="2"/>
        <v>0</v>
      </c>
      <c r="Y13" s="10">
        <f t="shared" si="3"/>
        <v>0</v>
      </c>
      <c r="Z13" s="10">
        <f t="shared" si="5"/>
        <v>0</v>
      </c>
    </row>
    <row r="14" spans="1:26" ht="12.75" x14ac:dyDescent="0.15">
      <c r="A14" s="7" t="s">
        <v>136</v>
      </c>
      <c r="B14" s="22">
        <v>0</v>
      </c>
      <c r="C14" s="22"/>
      <c r="D14" s="19">
        <f t="shared" si="6"/>
        <v>0</v>
      </c>
      <c r="E14" s="19">
        <f t="shared" si="4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4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2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0">
        <f t="shared" si="3"/>
        <v>0</v>
      </c>
      <c r="Z14" s="10">
        <f t="shared" si="5"/>
        <v>0</v>
      </c>
    </row>
    <row r="15" spans="1:26" ht="12.75" x14ac:dyDescent="0.15">
      <c r="A15" s="7" t="s">
        <v>76</v>
      </c>
      <c r="B15" s="22">
        <v>0</v>
      </c>
      <c r="C15" s="22"/>
      <c r="D15" s="19">
        <f t="shared" si="4"/>
        <v>0</v>
      </c>
      <c r="E15" s="19">
        <f t="shared" si="4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4"/>
        <v>0</v>
      </c>
      <c r="L15" s="19">
        <f t="shared" si="4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1"/>
        <v>0</v>
      </c>
      <c r="T15" s="19">
        <f t="shared" si="2"/>
        <v>0</v>
      </c>
      <c r="U15" s="19">
        <f t="shared" si="2"/>
        <v>0</v>
      </c>
      <c r="V15" s="19">
        <f t="shared" si="2"/>
        <v>0</v>
      </c>
      <c r="W15" s="19">
        <f t="shared" si="2"/>
        <v>0</v>
      </c>
      <c r="X15" s="19">
        <f t="shared" si="2"/>
        <v>0</v>
      </c>
      <c r="Y15" s="10">
        <f t="shared" si="3"/>
        <v>0</v>
      </c>
      <c r="Z15" s="10">
        <f t="shared" si="5"/>
        <v>0</v>
      </c>
    </row>
    <row r="16" spans="1:26" ht="12.75" x14ac:dyDescent="0.15">
      <c r="A16" s="7" t="s">
        <v>137</v>
      </c>
      <c r="B16" s="22">
        <v>406660</v>
      </c>
      <c r="C16" s="22"/>
      <c r="D16" s="19">
        <f>ROUNDDOWN($B16*D$3,0)+4</f>
        <v>174444</v>
      </c>
      <c r="E16" s="19">
        <f t="shared" si="4"/>
        <v>27749</v>
      </c>
      <c r="F16" s="19">
        <f t="shared" si="0"/>
        <v>34726</v>
      </c>
      <c r="G16" s="19">
        <f t="shared" si="0"/>
        <v>40833</v>
      </c>
      <c r="H16" s="19">
        <f t="shared" si="0"/>
        <v>51061</v>
      </c>
      <c r="I16" s="19">
        <f t="shared" si="0"/>
        <v>46947</v>
      </c>
      <c r="J16" s="19">
        <f t="shared" si="0"/>
        <v>30900</v>
      </c>
      <c r="K16" s="19">
        <f>ROUNDDOWN($B16*K$3,0)</f>
        <v>31123</v>
      </c>
      <c r="L16" s="19">
        <f t="shared" si="4"/>
        <v>31590</v>
      </c>
      <c r="M16" s="19">
        <f t="shared" si="1"/>
        <v>44307</v>
      </c>
      <c r="N16" s="19">
        <f t="shared" si="1"/>
        <v>93355</v>
      </c>
      <c r="O16" s="19">
        <f t="shared" si="1"/>
        <v>53147</v>
      </c>
      <c r="P16" s="19">
        <f t="shared" si="1"/>
        <v>67188</v>
      </c>
      <c r="Q16" s="19">
        <f t="shared" si="1"/>
        <v>43610</v>
      </c>
      <c r="R16" s="19">
        <f>ROUNDDOWN($B16*R$3,0)</f>
        <v>21715</v>
      </c>
      <c r="S16" s="19">
        <f t="shared" si="1"/>
        <v>31993</v>
      </c>
      <c r="T16" s="19">
        <f t="shared" si="2"/>
        <v>33568</v>
      </c>
      <c r="U16" s="19">
        <f t="shared" si="2"/>
        <v>91780</v>
      </c>
      <c r="V16" s="19">
        <f t="shared" si="2"/>
        <v>40330</v>
      </c>
      <c r="W16" s="19">
        <f t="shared" si="2"/>
        <v>29138</v>
      </c>
      <c r="X16" s="19">
        <f t="shared" si="2"/>
        <v>0</v>
      </c>
      <c r="Y16" s="10">
        <f t="shared" si="3"/>
        <v>406660</v>
      </c>
      <c r="Z16" s="10">
        <f t="shared" si="5"/>
        <v>0</v>
      </c>
    </row>
    <row r="17" spans="1:26" ht="12.75" x14ac:dyDescent="0.15">
      <c r="A17" s="7" t="s">
        <v>138</v>
      </c>
      <c r="B17" s="22">
        <v>327000</v>
      </c>
      <c r="C17" s="22"/>
      <c r="D17" s="19">
        <f>ROUNDDOWN($B17*D$3,0)+3</f>
        <v>140272</v>
      </c>
      <c r="E17" s="19">
        <f t="shared" si="4"/>
        <v>22313</v>
      </c>
      <c r="F17" s="19">
        <f t="shared" si="0"/>
        <v>27924</v>
      </c>
      <c r="G17" s="19">
        <f t="shared" si="0"/>
        <v>32834</v>
      </c>
      <c r="H17" s="19">
        <f t="shared" si="0"/>
        <v>41059</v>
      </c>
      <c r="I17" s="19">
        <f t="shared" si="0"/>
        <v>37751</v>
      </c>
      <c r="J17" s="19">
        <f t="shared" si="0"/>
        <v>24847</v>
      </c>
      <c r="K17" s="19">
        <f>ROUNDDOWN($B17*K$3,0)</f>
        <v>25026</v>
      </c>
      <c r="L17" s="19">
        <f t="shared" si="4"/>
        <v>25402</v>
      </c>
      <c r="M17" s="19">
        <f t="shared" si="1"/>
        <v>35628</v>
      </c>
      <c r="N17" s="19">
        <f t="shared" si="1"/>
        <v>75068</v>
      </c>
      <c r="O17" s="19">
        <f t="shared" si="1"/>
        <v>42736</v>
      </c>
      <c r="P17" s="19">
        <f t="shared" si="1"/>
        <v>54026</v>
      </c>
      <c r="Q17" s="19">
        <f t="shared" si="1"/>
        <v>35067</v>
      </c>
      <c r="R17" s="19">
        <f>ROUNDDOWN($B17*R$3,0)</f>
        <v>17461</v>
      </c>
      <c r="S17" s="19">
        <f t="shared" si="1"/>
        <v>25726</v>
      </c>
      <c r="T17" s="19">
        <f t="shared" si="2"/>
        <v>26993</v>
      </c>
      <c r="U17" s="19">
        <f t="shared" si="2"/>
        <v>73801</v>
      </c>
      <c r="V17" s="19">
        <f t="shared" si="2"/>
        <v>32429</v>
      </c>
      <c r="W17" s="19">
        <f t="shared" si="2"/>
        <v>23430</v>
      </c>
      <c r="X17" s="19">
        <f t="shared" si="2"/>
        <v>0</v>
      </c>
      <c r="Y17" s="10">
        <f t="shared" si="3"/>
        <v>327000</v>
      </c>
      <c r="Z17" s="10">
        <f t="shared" si="5"/>
        <v>0</v>
      </c>
    </row>
    <row r="18" spans="1:26" ht="12.75" x14ac:dyDescent="0.15">
      <c r="A18" s="7" t="s">
        <v>139</v>
      </c>
      <c r="B18" s="22">
        <v>0</v>
      </c>
      <c r="C18" s="22"/>
      <c r="D18" s="19">
        <f t="shared" si="4"/>
        <v>0</v>
      </c>
      <c r="E18" s="19">
        <f t="shared" si="4"/>
        <v>0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>
        <f t="shared" si="0"/>
        <v>0</v>
      </c>
      <c r="J18" s="19">
        <f t="shared" si="0"/>
        <v>0</v>
      </c>
      <c r="K18" s="19">
        <f t="shared" si="4"/>
        <v>0</v>
      </c>
      <c r="L18" s="19">
        <f t="shared" si="4"/>
        <v>0</v>
      </c>
      <c r="M18" s="19">
        <f t="shared" si="1"/>
        <v>0</v>
      </c>
      <c r="N18" s="19">
        <f t="shared" si="1"/>
        <v>0</v>
      </c>
      <c r="O18" s="19">
        <f t="shared" si="1"/>
        <v>0</v>
      </c>
      <c r="P18" s="19">
        <f t="shared" si="1"/>
        <v>0</v>
      </c>
      <c r="Q18" s="19">
        <f t="shared" si="1"/>
        <v>0</v>
      </c>
      <c r="R18" s="19">
        <f t="shared" si="1"/>
        <v>0</v>
      </c>
      <c r="S18" s="19">
        <f t="shared" si="1"/>
        <v>0</v>
      </c>
      <c r="T18" s="19">
        <f t="shared" si="2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0">
        <f t="shared" si="3"/>
        <v>0</v>
      </c>
      <c r="Z18" s="10">
        <f t="shared" si="5"/>
        <v>0</v>
      </c>
    </row>
    <row r="19" spans="1:26" ht="12.75" x14ac:dyDescent="0.15">
      <c r="A19" s="7" t="s">
        <v>76</v>
      </c>
      <c r="B19" s="22">
        <v>79660</v>
      </c>
      <c r="C19" s="22"/>
      <c r="D19" s="19">
        <f>ROUNDDOWN($B19*D$3,0)+4</f>
        <v>34174</v>
      </c>
      <c r="E19" s="19">
        <f t="shared" si="4"/>
        <v>5435</v>
      </c>
      <c r="F19" s="19">
        <f t="shared" si="0"/>
        <v>6802</v>
      </c>
      <c r="G19" s="19">
        <f t="shared" si="0"/>
        <v>7998</v>
      </c>
      <c r="H19" s="19">
        <f t="shared" si="0"/>
        <v>10002</v>
      </c>
      <c r="I19" s="19">
        <f t="shared" si="0"/>
        <v>9196</v>
      </c>
      <c r="J19" s="19">
        <f t="shared" si="0"/>
        <v>6053</v>
      </c>
      <c r="K19" s="19">
        <f>ROUNDDOWN($B19*K$3,0)</f>
        <v>6096</v>
      </c>
      <c r="L19" s="19">
        <f t="shared" si="4"/>
        <v>6188</v>
      </c>
      <c r="M19" s="19">
        <f t="shared" si="1"/>
        <v>8679</v>
      </c>
      <c r="N19" s="19">
        <f t="shared" si="1"/>
        <v>18287</v>
      </c>
      <c r="O19" s="19">
        <f t="shared" si="1"/>
        <v>10411</v>
      </c>
      <c r="P19" s="19">
        <f t="shared" si="1"/>
        <v>13161</v>
      </c>
      <c r="Q19" s="19">
        <f t="shared" si="1"/>
        <v>8542</v>
      </c>
      <c r="R19" s="19">
        <f>ROUNDDOWN($B19*R$3,0)</f>
        <v>4253</v>
      </c>
      <c r="S19" s="19">
        <f t="shared" si="1"/>
        <v>6267</v>
      </c>
      <c r="T19" s="19">
        <f t="shared" si="2"/>
        <v>6575</v>
      </c>
      <c r="U19" s="19">
        <f t="shared" si="2"/>
        <v>17978</v>
      </c>
      <c r="V19" s="19">
        <f t="shared" si="2"/>
        <v>7900</v>
      </c>
      <c r="W19" s="19">
        <f t="shared" si="2"/>
        <v>5707</v>
      </c>
      <c r="X19" s="19">
        <f t="shared" si="2"/>
        <v>0</v>
      </c>
      <c r="Y19" s="10">
        <f t="shared" si="3"/>
        <v>79660</v>
      </c>
      <c r="Z19" s="10">
        <f t="shared" si="5"/>
        <v>0</v>
      </c>
    </row>
    <row r="20" spans="1:26" ht="12.75" x14ac:dyDescent="0.15">
      <c r="A20" s="7" t="s">
        <v>140</v>
      </c>
      <c r="B20" s="22">
        <v>63000</v>
      </c>
      <c r="C20" s="22"/>
      <c r="D20" s="19">
        <f>ROUNDDOWN($B20*D$3,0)+3</f>
        <v>27027</v>
      </c>
      <c r="E20" s="19">
        <f t="shared" si="4"/>
        <v>4299</v>
      </c>
      <c r="F20" s="19">
        <f t="shared" si="4"/>
        <v>5379</v>
      </c>
      <c r="G20" s="19">
        <f t="shared" si="4"/>
        <v>6325</v>
      </c>
      <c r="H20" s="19">
        <f t="shared" si="4"/>
        <v>7910</v>
      </c>
      <c r="I20" s="19">
        <f t="shared" si="4"/>
        <v>7273</v>
      </c>
      <c r="J20" s="19">
        <f t="shared" si="4"/>
        <v>4787</v>
      </c>
      <c r="K20" s="19">
        <f>ROUNDDOWN($B20*K$3,0)</f>
        <v>4821</v>
      </c>
      <c r="L20" s="19">
        <f t="shared" si="4"/>
        <v>4894</v>
      </c>
      <c r="M20" s="19">
        <f t="shared" si="4"/>
        <v>6864</v>
      </c>
      <c r="N20" s="19">
        <f t="shared" si="4"/>
        <v>14462</v>
      </c>
      <c r="O20" s="19">
        <f t="shared" si="4"/>
        <v>8233</v>
      </c>
      <c r="P20" s="19">
        <f t="shared" si="4"/>
        <v>10408</v>
      </c>
      <c r="Q20" s="19">
        <f t="shared" si="4"/>
        <v>6756</v>
      </c>
      <c r="R20" s="19">
        <f>ROUNDDOWN($B20*R$3,0)</f>
        <v>3364</v>
      </c>
      <c r="S20" s="19">
        <f t="shared" ref="R20:X53" si="7">ROUNDDOWN($B20*S$3,0)</f>
        <v>4956</v>
      </c>
      <c r="T20" s="19">
        <f t="shared" si="7"/>
        <v>5200</v>
      </c>
      <c r="U20" s="19">
        <f t="shared" si="7"/>
        <v>14218</v>
      </c>
      <c r="V20" s="19">
        <f t="shared" si="7"/>
        <v>6247</v>
      </c>
      <c r="W20" s="19">
        <f t="shared" si="7"/>
        <v>4514</v>
      </c>
      <c r="X20" s="19">
        <f t="shared" si="7"/>
        <v>0</v>
      </c>
      <c r="Y20" s="10">
        <f t="shared" si="3"/>
        <v>63000</v>
      </c>
      <c r="Z20" s="10">
        <f t="shared" si="5"/>
        <v>0</v>
      </c>
    </row>
    <row r="21" spans="1:26" ht="12.75" x14ac:dyDescent="0.15">
      <c r="A21" s="7" t="s">
        <v>141</v>
      </c>
      <c r="B21" s="22">
        <v>63000</v>
      </c>
      <c r="C21" s="22"/>
      <c r="D21" s="19">
        <f>ROUNDDOWN($B21*D$3,0)+3</f>
        <v>27027</v>
      </c>
      <c r="E21" s="19">
        <f t="shared" si="4"/>
        <v>4299</v>
      </c>
      <c r="F21" s="19">
        <f t="shared" si="4"/>
        <v>5379</v>
      </c>
      <c r="G21" s="19">
        <f t="shared" si="4"/>
        <v>6325</v>
      </c>
      <c r="H21" s="19">
        <f t="shared" si="4"/>
        <v>7910</v>
      </c>
      <c r="I21" s="19">
        <f t="shared" si="4"/>
        <v>7273</v>
      </c>
      <c r="J21" s="19">
        <f t="shared" si="4"/>
        <v>4787</v>
      </c>
      <c r="K21" s="19">
        <f>ROUNDDOWN($B21*K$3,0)</f>
        <v>4821</v>
      </c>
      <c r="L21" s="19">
        <f t="shared" si="4"/>
        <v>4894</v>
      </c>
      <c r="M21" s="19">
        <f t="shared" si="4"/>
        <v>6864</v>
      </c>
      <c r="N21" s="19">
        <f t="shared" si="4"/>
        <v>14462</v>
      </c>
      <c r="O21" s="19">
        <f t="shared" si="4"/>
        <v>8233</v>
      </c>
      <c r="P21" s="19">
        <f t="shared" si="4"/>
        <v>10408</v>
      </c>
      <c r="Q21" s="19">
        <f t="shared" si="4"/>
        <v>6756</v>
      </c>
      <c r="R21" s="19">
        <f>ROUNDDOWN($B21*R$3,0)</f>
        <v>3364</v>
      </c>
      <c r="S21" s="19">
        <f t="shared" si="7"/>
        <v>4956</v>
      </c>
      <c r="T21" s="19">
        <f t="shared" si="7"/>
        <v>5200</v>
      </c>
      <c r="U21" s="19">
        <f t="shared" si="7"/>
        <v>14218</v>
      </c>
      <c r="V21" s="19">
        <f t="shared" si="7"/>
        <v>6247</v>
      </c>
      <c r="W21" s="19">
        <f t="shared" si="7"/>
        <v>4514</v>
      </c>
      <c r="X21" s="19">
        <f t="shared" si="7"/>
        <v>0</v>
      </c>
      <c r="Y21" s="10">
        <f t="shared" si="3"/>
        <v>63000</v>
      </c>
      <c r="Z21" s="10">
        <f t="shared" si="5"/>
        <v>0</v>
      </c>
    </row>
    <row r="22" spans="1:26" ht="12.75" x14ac:dyDescent="0.15">
      <c r="A22" s="7" t="s">
        <v>142</v>
      </c>
      <c r="B22" s="22">
        <v>0</v>
      </c>
      <c r="C22" s="22"/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 t="shared" si="4"/>
        <v>0</v>
      </c>
      <c r="K22" s="19">
        <f t="shared" si="4"/>
        <v>0</v>
      </c>
      <c r="L22" s="19">
        <f t="shared" si="4"/>
        <v>0</v>
      </c>
      <c r="M22" s="19">
        <f t="shared" si="4"/>
        <v>0</v>
      </c>
      <c r="N22" s="19">
        <f t="shared" si="4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7"/>
        <v>0</v>
      </c>
      <c r="S22" s="19">
        <f t="shared" si="7"/>
        <v>0</v>
      </c>
      <c r="T22" s="19">
        <f t="shared" si="7"/>
        <v>0</v>
      </c>
      <c r="U22" s="19">
        <f t="shared" si="7"/>
        <v>0</v>
      </c>
      <c r="V22" s="19">
        <f t="shared" si="7"/>
        <v>0</v>
      </c>
      <c r="W22" s="19">
        <f t="shared" si="7"/>
        <v>0</v>
      </c>
      <c r="X22" s="19">
        <f t="shared" si="7"/>
        <v>0</v>
      </c>
      <c r="Y22" s="10">
        <f t="shared" si="3"/>
        <v>0</v>
      </c>
      <c r="Z22" s="10">
        <f t="shared" si="5"/>
        <v>0</v>
      </c>
    </row>
    <row r="23" spans="1:26" ht="12.75" x14ac:dyDescent="0.15">
      <c r="A23" s="7" t="s">
        <v>143</v>
      </c>
      <c r="B23" s="22">
        <v>0</v>
      </c>
      <c r="C23" s="22"/>
      <c r="D23" s="19">
        <f t="shared" si="4"/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9">
        <f t="shared" si="4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19">
        <f t="shared" si="7"/>
        <v>0</v>
      </c>
      <c r="W23" s="19">
        <f t="shared" si="7"/>
        <v>0</v>
      </c>
      <c r="X23" s="19">
        <f t="shared" si="7"/>
        <v>0</v>
      </c>
      <c r="Y23" s="10">
        <f t="shared" si="3"/>
        <v>0</v>
      </c>
      <c r="Z23" s="10">
        <f t="shared" si="5"/>
        <v>0</v>
      </c>
    </row>
    <row r="24" spans="1:26" ht="12.75" x14ac:dyDescent="0.15">
      <c r="A24" s="7" t="s">
        <v>84</v>
      </c>
      <c r="B24" s="22">
        <v>0</v>
      </c>
      <c r="C24" s="22"/>
      <c r="D24" s="19">
        <f>ROUNDDOWN($B24*D$3,0)</f>
        <v>0</v>
      </c>
      <c r="E24" s="19">
        <f t="shared" si="4"/>
        <v>0</v>
      </c>
      <c r="F24" s="19">
        <f t="shared" si="4"/>
        <v>0</v>
      </c>
      <c r="G24" s="19">
        <f t="shared" si="4"/>
        <v>0</v>
      </c>
      <c r="H24" s="19">
        <f t="shared" si="4"/>
        <v>0</v>
      </c>
      <c r="I24" s="19">
        <f t="shared" si="4"/>
        <v>0</v>
      </c>
      <c r="J24" s="19">
        <f t="shared" si="4"/>
        <v>0</v>
      </c>
      <c r="K24" s="19">
        <f>ROUNDDOWN($B24*K$3,0)</f>
        <v>0</v>
      </c>
      <c r="L24" s="19">
        <f t="shared" si="4"/>
        <v>0</v>
      </c>
      <c r="M24" s="19">
        <f t="shared" si="4"/>
        <v>0</v>
      </c>
      <c r="N24" s="19">
        <f t="shared" si="4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>ROUNDDOWN($B24*R$3,0)</f>
        <v>0</v>
      </c>
      <c r="S24" s="19">
        <f t="shared" si="7"/>
        <v>0</v>
      </c>
      <c r="T24" s="19">
        <f t="shared" si="7"/>
        <v>0</v>
      </c>
      <c r="U24" s="19">
        <f t="shared" si="7"/>
        <v>0</v>
      </c>
      <c r="V24" s="19">
        <f t="shared" si="7"/>
        <v>0</v>
      </c>
      <c r="W24" s="19">
        <f t="shared" si="7"/>
        <v>0</v>
      </c>
      <c r="X24" s="19">
        <f t="shared" si="7"/>
        <v>0</v>
      </c>
      <c r="Y24" s="10">
        <f t="shared" si="3"/>
        <v>0</v>
      </c>
      <c r="Z24" s="10">
        <f t="shared" si="5"/>
        <v>0</v>
      </c>
    </row>
    <row r="25" spans="1:26" ht="12.75" x14ac:dyDescent="0.15">
      <c r="A25" s="7" t="s">
        <v>144</v>
      </c>
      <c r="B25" s="22">
        <v>41417</v>
      </c>
      <c r="C25" s="22"/>
      <c r="D25" s="19">
        <f>ROUNDDOWN($B25*D$3,0)+3</f>
        <v>17769</v>
      </c>
      <c r="E25" s="19">
        <f t="shared" si="4"/>
        <v>2826</v>
      </c>
      <c r="F25" s="19">
        <f t="shared" si="4"/>
        <v>3536</v>
      </c>
      <c r="G25" s="19">
        <f t="shared" si="4"/>
        <v>4158</v>
      </c>
      <c r="H25" s="19">
        <f t="shared" si="4"/>
        <v>5200</v>
      </c>
      <c r="I25" s="19">
        <f t="shared" si="4"/>
        <v>4781</v>
      </c>
      <c r="J25" s="19">
        <f t="shared" si="4"/>
        <v>3147</v>
      </c>
      <c r="K25" s="19">
        <f>ROUNDDOWN($B25*K$3,0)</f>
        <v>3169</v>
      </c>
      <c r="L25" s="19">
        <f t="shared" si="4"/>
        <v>3217</v>
      </c>
      <c r="M25" s="19">
        <f t="shared" si="4"/>
        <v>4512</v>
      </c>
      <c r="N25" s="19">
        <f t="shared" si="4"/>
        <v>9507</v>
      </c>
      <c r="O25" s="19">
        <f t="shared" si="4"/>
        <v>5412</v>
      </c>
      <c r="P25" s="19">
        <f t="shared" si="4"/>
        <v>6842</v>
      </c>
      <c r="Q25" s="19">
        <f t="shared" si="4"/>
        <v>4441</v>
      </c>
      <c r="R25" s="19">
        <f>ROUNDDOWN($B25*R$3,0)</f>
        <v>2211</v>
      </c>
      <c r="S25" s="19">
        <f t="shared" si="7"/>
        <v>3258</v>
      </c>
      <c r="T25" s="19">
        <f t="shared" si="7"/>
        <v>3418</v>
      </c>
      <c r="U25" s="19">
        <f t="shared" si="7"/>
        <v>9347</v>
      </c>
      <c r="V25" s="19">
        <f t="shared" si="7"/>
        <v>4107</v>
      </c>
      <c r="W25" s="19">
        <f t="shared" si="7"/>
        <v>2967</v>
      </c>
      <c r="X25" s="19">
        <f t="shared" si="7"/>
        <v>0</v>
      </c>
      <c r="Y25" s="10">
        <f t="shared" si="3"/>
        <v>41417</v>
      </c>
      <c r="Z25" s="10">
        <f t="shared" si="5"/>
        <v>0</v>
      </c>
    </row>
    <row r="26" spans="1:26" ht="12.75" x14ac:dyDescent="0.15">
      <c r="A26" s="7" t="s">
        <v>145</v>
      </c>
      <c r="B26" s="22">
        <v>0</v>
      </c>
      <c r="C26" s="22"/>
      <c r="D26" s="19">
        <f>ROUNDDOWN($B26*D$3,0)</f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>ROUNDDOWN($B26*K$3,0)</f>
        <v>0</v>
      </c>
      <c r="L26" s="19">
        <f t="shared" si="4"/>
        <v>0</v>
      </c>
      <c r="M26" s="19">
        <f t="shared" si="4"/>
        <v>0</v>
      </c>
      <c r="N26" s="19">
        <f t="shared" si="4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>ROUNDDOWN($B26*R$3,0)</f>
        <v>0</v>
      </c>
      <c r="S26" s="19">
        <f t="shared" si="7"/>
        <v>0</v>
      </c>
      <c r="T26" s="19">
        <f t="shared" si="7"/>
        <v>0</v>
      </c>
      <c r="U26" s="19">
        <f t="shared" si="7"/>
        <v>0</v>
      </c>
      <c r="V26" s="19">
        <f t="shared" si="7"/>
        <v>0</v>
      </c>
      <c r="W26" s="19">
        <f t="shared" si="7"/>
        <v>0</v>
      </c>
      <c r="X26" s="19">
        <f t="shared" si="7"/>
        <v>0</v>
      </c>
      <c r="Y26" s="10">
        <f t="shared" si="3"/>
        <v>0</v>
      </c>
      <c r="Z26" s="10">
        <f t="shared" si="5"/>
        <v>0</v>
      </c>
    </row>
    <row r="27" spans="1:26" ht="12.75" x14ac:dyDescent="0.15">
      <c r="A27" s="7" t="s">
        <v>103</v>
      </c>
      <c r="B27" s="22">
        <v>41417</v>
      </c>
      <c r="C27" s="22"/>
      <c r="D27" s="19">
        <f>ROUNDDOWN($B27*D$3,0)+3</f>
        <v>17769</v>
      </c>
      <c r="E27" s="19">
        <f t="shared" si="4"/>
        <v>2826</v>
      </c>
      <c r="F27" s="19">
        <f t="shared" si="4"/>
        <v>3536</v>
      </c>
      <c r="G27" s="19">
        <f t="shared" si="4"/>
        <v>4158</v>
      </c>
      <c r="H27" s="19">
        <f t="shared" si="4"/>
        <v>5200</v>
      </c>
      <c r="I27" s="19">
        <f t="shared" si="4"/>
        <v>4781</v>
      </c>
      <c r="J27" s="19">
        <f t="shared" si="4"/>
        <v>3147</v>
      </c>
      <c r="K27" s="19">
        <f>ROUNDDOWN($B27*K$3,0)</f>
        <v>3169</v>
      </c>
      <c r="L27" s="19">
        <f t="shared" si="4"/>
        <v>3217</v>
      </c>
      <c r="M27" s="19">
        <f t="shared" si="4"/>
        <v>4512</v>
      </c>
      <c r="N27" s="19">
        <f t="shared" si="4"/>
        <v>9507</v>
      </c>
      <c r="O27" s="19">
        <f t="shared" si="4"/>
        <v>5412</v>
      </c>
      <c r="P27" s="19">
        <f t="shared" si="4"/>
        <v>6842</v>
      </c>
      <c r="Q27" s="19">
        <f t="shared" si="4"/>
        <v>4441</v>
      </c>
      <c r="R27" s="19">
        <f>ROUNDDOWN($B27*R$3,0)</f>
        <v>2211</v>
      </c>
      <c r="S27" s="19">
        <f t="shared" si="7"/>
        <v>3258</v>
      </c>
      <c r="T27" s="19">
        <f t="shared" si="7"/>
        <v>3418</v>
      </c>
      <c r="U27" s="19">
        <f t="shared" si="7"/>
        <v>9347</v>
      </c>
      <c r="V27" s="19">
        <f t="shared" si="7"/>
        <v>4107</v>
      </c>
      <c r="W27" s="19">
        <f t="shared" si="7"/>
        <v>2967</v>
      </c>
      <c r="X27" s="19">
        <f t="shared" si="7"/>
        <v>0</v>
      </c>
      <c r="Y27" s="10">
        <f t="shared" si="3"/>
        <v>41417</v>
      </c>
      <c r="Z27" s="10">
        <f t="shared" si="5"/>
        <v>0</v>
      </c>
    </row>
    <row r="28" spans="1:26" ht="12.75" x14ac:dyDescent="0.15">
      <c r="A28" s="7" t="s">
        <v>146</v>
      </c>
      <c r="B28" s="22">
        <v>14379574</v>
      </c>
      <c r="C28" s="22"/>
      <c r="D28" s="19">
        <f>ROUNDDOWN($B28*D$3,0)+4</f>
        <v>6168237</v>
      </c>
      <c r="E28" s="19">
        <f t="shared" si="4"/>
        <v>981240</v>
      </c>
      <c r="F28" s="19">
        <f t="shared" si="4"/>
        <v>1227949</v>
      </c>
      <c r="G28" s="19">
        <f t="shared" si="4"/>
        <v>1443883</v>
      </c>
      <c r="H28" s="19">
        <f t="shared" si="4"/>
        <v>1805553</v>
      </c>
      <c r="I28" s="19">
        <f t="shared" si="4"/>
        <v>1660071</v>
      </c>
      <c r="J28" s="19">
        <f t="shared" si="4"/>
        <v>1092641</v>
      </c>
      <c r="K28" s="19">
        <f>ROUNDDOWN($B28*K$3,0)</f>
        <v>1100525</v>
      </c>
      <c r="L28" s="19">
        <f t="shared" si="4"/>
        <v>1117057</v>
      </c>
      <c r="M28" s="19">
        <f t="shared" si="4"/>
        <v>1566729</v>
      </c>
      <c r="N28" s="19">
        <f t="shared" si="4"/>
        <v>3301068</v>
      </c>
      <c r="O28" s="19">
        <f t="shared" si="4"/>
        <v>1879312</v>
      </c>
      <c r="P28" s="19">
        <f t="shared" si="4"/>
        <v>2375782</v>
      </c>
      <c r="Q28" s="19">
        <f t="shared" si="4"/>
        <v>1542058</v>
      </c>
      <c r="R28" s="19">
        <f>ROUNDDOWN($B28*R$3,0)</f>
        <v>767849</v>
      </c>
      <c r="S28" s="19">
        <f t="shared" si="7"/>
        <v>1131300</v>
      </c>
      <c r="T28" s="19">
        <f t="shared" si="7"/>
        <v>1187000</v>
      </c>
      <c r="U28" s="19">
        <f t="shared" si="7"/>
        <v>3245367</v>
      </c>
      <c r="V28" s="19">
        <f t="shared" si="7"/>
        <v>1426079</v>
      </c>
      <c r="W28" s="19">
        <f t="shared" si="7"/>
        <v>1030328</v>
      </c>
      <c r="X28" s="19">
        <f t="shared" si="7"/>
        <v>0</v>
      </c>
      <c r="Y28" s="10">
        <f t="shared" si="3"/>
        <v>14379574</v>
      </c>
      <c r="Z28" s="10">
        <f t="shared" si="5"/>
        <v>0</v>
      </c>
    </row>
    <row r="29" spans="1:26" ht="12.75" x14ac:dyDescent="0.15">
      <c r="A29" s="7" t="s">
        <v>147</v>
      </c>
      <c r="B29" s="22"/>
      <c r="C29" s="22"/>
      <c r="D29" s="19">
        <f t="shared" si="4"/>
        <v>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 t="shared" si="4"/>
        <v>0</v>
      </c>
      <c r="I29" s="19">
        <f t="shared" si="4"/>
        <v>0</v>
      </c>
      <c r="J29" s="19">
        <f t="shared" si="4"/>
        <v>0</v>
      </c>
      <c r="K29" s="19">
        <f t="shared" si="4"/>
        <v>0</v>
      </c>
      <c r="L29" s="19">
        <f t="shared" si="4"/>
        <v>0</v>
      </c>
      <c r="M29" s="19">
        <f t="shared" si="4"/>
        <v>0</v>
      </c>
      <c r="N29" s="19">
        <f t="shared" si="4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7"/>
        <v>0</v>
      </c>
      <c r="S29" s="19">
        <f t="shared" si="7"/>
        <v>0</v>
      </c>
      <c r="T29" s="19">
        <f t="shared" si="7"/>
        <v>0</v>
      </c>
      <c r="U29" s="19">
        <f t="shared" si="7"/>
        <v>0</v>
      </c>
      <c r="V29" s="19">
        <f t="shared" si="7"/>
        <v>0</v>
      </c>
      <c r="W29" s="19">
        <f t="shared" si="7"/>
        <v>0</v>
      </c>
      <c r="X29" s="19">
        <f t="shared" si="7"/>
        <v>0</v>
      </c>
      <c r="Y29" s="10">
        <f t="shared" si="3"/>
        <v>0</v>
      </c>
      <c r="Z29" s="10">
        <f t="shared" si="5"/>
        <v>0</v>
      </c>
    </row>
    <row r="30" spans="1:26" ht="12.75" x14ac:dyDescent="0.15">
      <c r="A30" s="7" t="s">
        <v>148</v>
      </c>
      <c r="B30" s="22"/>
      <c r="C30" s="22"/>
      <c r="D30" s="19">
        <f t="shared" si="4"/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  <c r="M30" s="19">
        <f t="shared" si="4"/>
        <v>0</v>
      </c>
      <c r="N30" s="19">
        <f t="shared" si="4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7"/>
        <v>0</v>
      </c>
      <c r="S30" s="19">
        <f t="shared" si="7"/>
        <v>0</v>
      </c>
      <c r="T30" s="19">
        <f t="shared" si="7"/>
        <v>0</v>
      </c>
      <c r="U30" s="19">
        <f t="shared" si="7"/>
        <v>0</v>
      </c>
      <c r="V30" s="19">
        <f t="shared" si="7"/>
        <v>0</v>
      </c>
      <c r="W30" s="19">
        <f t="shared" si="7"/>
        <v>0</v>
      </c>
      <c r="X30" s="19">
        <f t="shared" si="7"/>
        <v>0</v>
      </c>
      <c r="Y30" s="10">
        <f t="shared" si="3"/>
        <v>0</v>
      </c>
      <c r="Z30" s="10">
        <f t="shared" si="5"/>
        <v>0</v>
      </c>
    </row>
    <row r="31" spans="1:26" ht="12.75" x14ac:dyDescent="0.15">
      <c r="A31" s="7" t="s">
        <v>149</v>
      </c>
      <c r="B31" s="22"/>
      <c r="C31" s="22"/>
      <c r="D31" s="19">
        <f t="shared" si="4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si="4"/>
        <v>0</v>
      </c>
      <c r="I31" s="19">
        <f t="shared" si="4"/>
        <v>0</v>
      </c>
      <c r="J31" s="19">
        <f t="shared" si="4"/>
        <v>0</v>
      </c>
      <c r="K31" s="19">
        <f t="shared" si="4"/>
        <v>0</v>
      </c>
      <c r="L31" s="19">
        <f t="shared" si="4"/>
        <v>0</v>
      </c>
      <c r="M31" s="19">
        <f t="shared" si="4"/>
        <v>0</v>
      </c>
      <c r="N31" s="19">
        <f t="shared" si="4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7"/>
        <v>0</v>
      </c>
      <c r="S31" s="19">
        <f t="shared" si="7"/>
        <v>0</v>
      </c>
      <c r="T31" s="19">
        <f t="shared" si="7"/>
        <v>0</v>
      </c>
      <c r="U31" s="19">
        <f t="shared" si="7"/>
        <v>0</v>
      </c>
      <c r="V31" s="19">
        <f t="shared" si="7"/>
        <v>0</v>
      </c>
      <c r="W31" s="19">
        <f t="shared" si="7"/>
        <v>0</v>
      </c>
      <c r="X31" s="19">
        <f t="shared" si="7"/>
        <v>0</v>
      </c>
      <c r="Y31" s="10">
        <f t="shared" si="3"/>
        <v>0</v>
      </c>
      <c r="Z31" s="10">
        <f t="shared" si="5"/>
        <v>0</v>
      </c>
    </row>
    <row r="32" spans="1:26" ht="12.75" x14ac:dyDescent="0.15">
      <c r="A32" s="7" t="s">
        <v>150</v>
      </c>
      <c r="B32" s="22"/>
      <c r="C32" s="22"/>
      <c r="D32" s="19">
        <f t="shared" si="4"/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 t="shared" si="4"/>
        <v>0</v>
      </c>
      <c r="L32" s="19">
        <f t="shared" si="4"/>
        <v>0</v>
      </c>
      <c r="M32" s="19">
        <f t="shared" si="4"/>
        <v>0</v>
      </c>
      <c r="N32" s="19">
        <f t="shared" si="4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7"/>
        <v>0</v>
      </c>
      <c r="S32" s="19">
        <f t="shared" si="7"/>
        <v>0</v>
      </c>
      <c r="T32" s="19">
        <f t="shared" si="7"/>
        <v>0</v>
      </c>
      <c r="U32" s="19">
        <f t="shared" si="7"/>
        <v>0</v>
      </c>
      <c r="V32" s="19">
        <f t="shared" si="7"/>
        <v>0</v>
      </c>
      <c r="W32" s="19">
        <f t="shared" si="7"/>
        <v>0</v>
      </c>
      <c r="X32" s="19">
        <f t="shared" si="7"/>
        <v>0</v>
      </c>
      <c r="Y32" s="10">
        <f t="shared" si="3"/>
        <v>0</v>
      </c>
      <c r="Z32" s="10">
        <f t="shared" si="5"/>
        <v>0</v>
      </c>
    </row>
    <row r="33" spans="1:26" ht="12.75" x14ac:dyDescent="0.15">
      <c r="A33" s="7" t="s">
        <v>151</v>
      </c>
      <c r="B33" s="22"/>
      <c r="C33" s="22"/>
      <c r="D33" s="19">
        <f t="shared" si="4"/>
        <v>0</v>
      </c>
      <c r="E33" s="19">
        <f t="shared" si="4"/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4"/>
        <v>0</v>
      </c>
      <c r="J33" s="19">
        <f t="shared" si="4"/>
        <v>0</v>
      </c>
      <c r="K33" s="19">
        <f t="shared" si="4"/>
        <v>0</v>
      </c>
      <c r="L33" s="19">
        <f t="shared" si="4"/>
        <v>0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7"/>
        <v>0</v>
      </c>
      <c r="S33" s="19">
        <f t="shared" si="7"/>
        <v>0</v>
      </c>
      <c r="T33" s="19">
        <f t="shared" si="7"/>
        <v>0</v>
      </c>
      <c r="U33" s="19">
        <f t="shared" si="7"/>
        <v>0</v>
      </c>
      <c r="V33" s="19">
        <f t="shared" si="7"/>
        <v>0</v>
      </c>
      <c r="W33" s="19">
        <f t="shared" si="7"/>
        <v>0</v>
      </c>
      <c r="X33" s="19">
        <f t="shared" si="7"/>
        <v>0</v>
      </c>
      <c r="Y33" s="10">
        <f t="shared" si="3"/>
        <v>0</v>
      </c>
      <c r="Z33" s="10">
        <f t="shared" si="5"/>
        <v>0</v>
      </c>
    </row>
    <row r="34" spans="1:26" ht="12.75" x14ac:dyDescent="0.15">
      <c r="A34" s="7" t="s">
        <v>103</v>
      </c>
      <c r="B34" s="22"/>
      <c r="C34" s="22"/>
      <c r="D34" s="19">
        <f t="shared" si="4"/>
        <v>0</v>
      </c>
      <c r="E34" s="19">
        <f t="shared" si="4"/>
        <v>0</v>
      </c>
      <c r="F34" s="19">
        <f t="shared" si="4"/>
        <v>0</v>
      </c>
      <c r="G34" s="19">
        <f t="shared" si="4"/>
        <v>0</v>
      </c>
      <c r="H34" s="19">
        <f t="shared" si="4"/>
        <v>0</v>
      </c>
      <c r="I34" s="19">
        <f t="shared" si="4"/>
        <v>0</v>
      </c>
      <c r="J34" s="19">
        <f t="shared" si="4"/>
        <v>0</v>
      </c>
      <c r="K34" s="19">
        <f t="shared" si="4"/>
        <v>0</v>
      </c>
      <c r="L34" s="19">
        <f t="shared" si="4"/>
        <v>0</v>
      </c>
      <c r="M34" s="19">
        <f t="shared" si="4"/>
        <v>0</v>
      </c>
      <c r="N34" s="19">
        <f t="shared" si="4"/>
        <v>0</v>
      </c>
      <c r="O34" s="19">
        <f t="shared" si="4"/>
        <v>0</v>
      </c>
      <c r="P34" s="19">
        <f t="shared" ref="K34:Q38" si="8">ROUNDDOWN($B34*P$3,0)</f>
        <v>0</v>
      </c>
      <c r="Q34" s="19">
        <f t="shared" si="8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  <c r="V34" s="19">
        <f t="shared" si="7"/>
        <v>0</v>
      </c>
      <c r="W34" s="19">
        <f t="shared" si="7"/>
        <v>0</v>
      </c>
      <c r="X34" s="19">
        <f t="shared" si="7"/>
        <v>0</v>
      </c>
      <c r="Y34" s="10">
        <f t="shared" si="3"/>
        <v>0</v>
      </c>
      <c r="Z34" s="10">
        <f t="shared" si="5"/>
        <v>0</v>
      </c>
    </row>
    <row r="35" spans="1:26" ht="12.75" x14ac:dyDescent="0.15">
      <c r="A35" s="7" t="s">
        <v>152</v>
      </c>
      <c r="B35" s="22"/>
      <c r="C35" s="22"/>
      <c r="D35" s="19">
        <f t="shared" si="4"/>
        <v>0</v>
      </c>
      <c r="E35" s="19">
        <f t="shared" si="4"/>
        <v>0</v>
      </c>
      <c r="F35" s="19">
        <f t="shared" si="4"/>
        <v>0</v>
      </c>
      <c r="G35" s="19">
        <f t="shared" si="4"/>
        <v>0</v>
      </c>
      <c r="H35" s="19">
        <f t="shared" si="4"/>
        <v>0</v>
      </c>
      <c r="I35" s="19">
        <f t="shared" si="4"/>
        <v>0</v>
      </c>
      <c r="J35" s="19">
        <f t="shared" si="4"/>
        <v>0</v>
      </c>
      <c r="K35" s="19">
        <f t="shared" si="8"/>
        <v>0</v>
      </c>
      <c r="L35" s="19">
        <f t="shared" si="8"/>
        <v>0</v>
      </c>
      <c r="M35" s="19">
        <f t="shared" si="8"/>
        <v>0</v>
      </c>
      <c r="N35" s="19">
        <f t="shared" si="8"/>
        <v>0</v>
      </c>
      <c r="O35" s="19">
        <f t="shared" si="8"/>
        <v>0</v>
      </c>
      <c r="P35" s="19">
        <f t="shared" si="8"/>
        <v>0</v>
      </c>
      <c r="Q35" s="19">
        <f t="shared" si="8"/>
        <v>0</v>
      </c>
      <c r="R35" s="19">
        <f t="shared" si="7"/>
        <v>0</v>
      </c>
      <c r="S35" s="19">
        <f t="shared" si="7"/>
        <v>0</v>
      </c>
      <c r="T35" s="19">
        <f t="shared" si="7"/>
        <v>0</v>
      </c>
      <c r="U35" s="19">
        <f t="shared" si="7"/>
        <v>0</v>
      </c>
      <c r="V35" s="19">
        <f t="shared" si="7"/>
        <v>0</v>
      </c>
      <c r="W35" s="19">
        <f t="shared" si="7"/>
        <v>0</v>
      </c>
      <c r="X35" s="19">
        <f t="shared" si="7"/>
        <v>0</v>
      </c>
      <c r="Y35" s="10">
        <f t="shared" si="3"/>
        <v>0</v>
      </c>
      <c r="Z35" s="10">
        <f t="shared" si="5"/>
        <v>0</v>
      </c>
    </row>
    <row r="36" spans="1:26" ht="12.75" x14ac:dyDescent="0.15">
      <c r="A36" s="7" t="s">
        <v>153</v>
      </c>
      <c r="B36" s="22"/>
      <c r="C36" s="22"/>
      <c r="D36" s="19">
        <f t="shared" si="4"/>
        <v>0</v>
      </c>
      <c r="E36" s="19">
        <f t="shared" si="4"/>
        <v>0</v>
      </c>
      <c r="F36" s="19">
        <f t="shared" si="4"/>
        <v>0</v>
      </c>
      <c r="G36" s="19">
        <f t="shared" si="4"/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si="8"/>
        <v>0</v>
      </c>
      <c r="Q36" s="19">
        <f t="shared" si="8"/>
        <v>0</v>
      </c>
      <c r="R36" s="19">
        <f t="shared" si="7"/>
        <v>0</v>
      </c>
      <c r="S36" s="19">
        <f t="shared" si="7"/>
        <v>0</v>
      </c>
      <c r="T36" s="19">
        <f t="shared" si="7"/>
        <v>0</v>
      </c>
      <c r="U36" s="19">
        <f t="shared" si="7"/>
        <v>0</v>
      </c>
      <c r="V36" s="19">
        <f t="shared" si="7"/>
        <v>0</v>
      </c>
      <c r="W36" s="19">
        <f t="shared" si="7"/>
        <v>0</v>
      </c>
      <c r="X36" s="19">
        <f t="shared" si="7"/>
        <v>0</v>
      </c>
      <c r="Y36" s="10">
        <f t="shared" si="3"/>
        <v>0</v>
      </c>
      <c r="Z36" s="10">
        <f t="shared" si="5"/>
        <v>0</v>
      </c>
    </row>
    <row r="37" spans="1:26" ht="12.75" x14ac:dyDescent="0.15">
      <c r="A37" s="7" t="s">
        <v>103</v>
      </c>
      <c r="B37" s="22"/>
      <c r="C37" s="22"/>
      <c r="D37" s="19">
        <f t="shared" si="4"/>
        <v>0</v>
      </c>
      <c r="E37" s="19">
        <f t="shared" si="4"/>
        <v>0</v>
      </c>
      <c r="F37" s="19">
        <f t="shared" si="4"/>
        <v>0</v>
      </c>
      <c r="G37" s="19">
        <f t="shared" si="4"/>
        <v>0</v>
      </c>
      <c r="H37" s="19">
        <f t="shared" si="4"/>
        <v>0</v>
      </c>
      <c r="I37" s="19">
        <f t="shared" si="4"/>
        <v>0</v>
      </c>
      <c r="J37" s="19">
        <f t="shared" si="4"/>
        <v>0</v>
      </c>
      <c r="K37" s="19">
        <f t="shared" si="8"/>
        <v>0</v>
      </c>
      <c r="L37" s="19">
        <f t="shared" si="8"/>
        <v>0</v>
      </c>
      <c r="M37" s="19">
        <f t="shared" si="8"/>
        <v>0</v>
      </c>
      <c r="N37" s="19">
        <f t="shared" si="8"/>
        <v>0</v>
      </c>
      <c r="O37" s="19">
        <f t="shared" si="8"/>
        <v>0</v>
      </c>
      <c r="P37" s="19">
        <f t="shared" si="8"/>
        <v>0</v>
      </c>
      <c r="Q37" s="19">
        <f t="shared" si="8"/>
        <v>0</v>
      </c>
      <c r="R37" s="19">
        <f t="shared" si="7"/>
        <v>0</v>
      </c>
      <c r="S37" s="19">
        <f t="shared" si="7"/>
        <v>0</v>
      </c>
      <c r="T37" s="19">
        <f t="shared" si="7"/>
        <v>0</v>
      </c>
      <c r="U37" s="19">
        <f t="shared" si="7"/>
        <v>0</v>
      </c>
      <c r="V37" s="19">
        <f t="shared" si="7"/>
        <v>0</v>
      </c>
      <c r="W37" s="19">
        <f t="shared" si="7"/>
        <v>0</v>
      </c>
      <c r="X37" s="19">
        <f t="shared" si="7"/>
        <v>0</v>
      </c>
      <c r="Y37" s="10">
        <f t="shared" si="3"/>
        <v>0</v>
      </c>
      <c r="Z37" s="10">
        <f t="shared" si="5"/>
        <v>0</v>
      </c>
    </row>
    <row r="38" spans="1:26" ht="13.5" thickBot="1" x14ac:dyDescent="0.2">
      <c r="A38" s="9" t="s">
        <v>154</v>
      </c>
      <c r="B38" s="23">
        <v>14379574</v>
      </c>
      <c r="C38" s="31"/>
      <c r="D38" s="19">
        <f>ROUNDDOWN($B38*D$3,0)+4</f>
        <v>6168237</v>
      </c>
      <c r="E38" s="19">
        <f t="shared" si="4"/>
        <v>981240</v>
      </c>
      <c r="F38" s="19">
        <f t="shared" si="4"/>
        <v>1227949</v>
      </c>
      <c r="G38" s="19">
        <f t="shared" si="4"/>
        <v>1443883</v>
      </c>
      <c r="H38" s="19">
        <f t="shared" si="4"/>
        <v>1805553</v>
      </c>
      <c r="I38" s="19">
        <f t="shared" si="4"/>
        <v>1660071</v>
      </c>
      <c r="J38" s="19">
        <f t="shared" si="4"/>
        <v>1092641</v>
      </c>
      <c r="K38" s="19">
        <f>ROUNDDOWN($B38*K$3,0)</f>
        <v>1100525</v>
      </c>
      <c r="L38" s="19">
        <f t="shared" si="8"/>
        <v>1117057</v>
      </c>
      <c r="M38" s="19">
        <f t="shared" si="8"/>
        <v>1566729</v>
      </c>
      <c r="N38" s="19">
        <f t="shared" si="8"/>
        <v>3301068</v>
      </c>
      <c r="O38" s="19">
        <f t="shared" si="8"/>
        <v>1879312</v>
      </c>
      <c r="P38" s="19">
        <f t="shared" si="8"/>
        <v>2375782</v>
      </c>
      <c r="Q38" s="19">
        <f t="shared" si="8"/>
        <v>1542058</v>
      </c>
      <c r="R38" s="19">
        <f>ROUNDDOWN($B38*R$3,0)</f>
        <v>767849</v>
      </c>
      <c r="S38" s="19">
        <f t="shared" si="7"/>
        <v>1131300</v>
      </c>
      <c r="T38" s="19">
        <f t="shared" si="7"/>
        <v>1187000</v>
      </c>
      <c r="U38" s="19">
        <f t="shared" si="7"/>
        <v>3245367</v>
      </c>
      <c r="V38" s="19">
        <f t="shared" si="7"/>
        <v>1426079</v>
      </c>
      <c r="W38" s="19">
        <f t="shared" si="7"/>
        <v>1030328</v>
      </c>
      <c r="X38" s="19">
        <f t="shared" si="7"/>
        <v>0</v>
      </c>
      <c r="Y38" s="10">
        <f t="shared" si="3"/>
        <v>14379574</v>
      </c>
      <c r="Z38" s="10">
        <f t="shared" si="5"/>
        <v>0</v>
      </c>
    </row>
    <row r="40" spans="1:26" ht="13.5" customHeight="1" x14ac:dyDescent="0.15">
      <c r="A40" s="37" t="s">
        <v>166</v>
      </c>
      <c r="B40" s="37"/>
      <c r="C40" s="30"/>
      <c r="D40" s="3">
        <f>D38+'純資産変動計算書（NW）'!D5</f>
        <v>0</v>
      </c>
      <c r="E40" s="3">
        <f>E38+'純資産変動計算書（NW）'!E5</f>
        <v>0</v>
      </c>
      <c r="F40" s="3">
        <f>F38+'純資産変動計算書（NW）'!F5</f>
        <v>0</v>
      </c>
      <c r="G40" s="3">
        <f>G38+'純資産変動計算書（NW）'!G5</f>
        <v>0</v>
      </c>
      <c r="H40" s="3">
        <f>H38+'純資産変動計算書（NW）'!H5</f>
        <v>0</v>
      </c>
      <c r="I40" s="3">
        <f>I38+'純資産変動計算書（NW）'!I5</f>
        <v>0</v>
      </c>
      <c r="J40" s="3">
        <f>J38+'純資産変動計算書（NW）'!J5</f>
        <v>0</v>
      </c>
      <c r="K40" s="3">
        <f>K38+'純資産変動計算書（NW）'!K5</f>
        <v>0</v>
      </c>
      <c r="L40" s="3">
        <f>L38+'純資産変動計算書（NW）'!L5</f>
        <v>0</v>
      </c>
      <c r="M40" s="3">
        <f>M38+'純資産変動計算書（NW）'!M5</f>
        <v>0</v>
      </c>
      <c r="N40" s="3">
        <f>N38+'純資産変動計算書（NW）'!N5</f>
        <v>0</v>
      </c>
      <c r="O40" s="3">
        <f>O38+'純資産変動計算書（NW）'!O5</f>
        <v>0</v>
      </c>
      <c r="P40" s="3">
        <f>P38+'純資産変動計算書（NW）'!P5</f>
        <v>0</v>
      </c>
      <c r="Q40" s="3">
        <f>Q38+'純資産変動計算書（NW）'!Q5</f>
        <v>0</v>
      </c>
      <c r="R40" s="3">
        <f>R38+'純資産変動計算書（NW）'!R5</f>
        <v>0</v>
      </c>
      <c r="S40" s="3">
        <f>S38+'純資産変動計算書（NW）'!S5</f>
        <v>0</v>
      </c>
      <c r="T40" s="3">
        <f>T38+'純資産変動計算書（NW）'!T5</f>
        <v>0</v>
      </c>
      <c r="U40" s="3">
        <f>U38+'純資産変動計算書（NW）'!U5</f>
        <v>0</v>
      </c>
      <c r="V40" s="3">
        <f>V38+'純資産変動計算書（NW）'!V5</f>
        <v>0</v>
      </c>
      <c r="W40" s="3">
        <f>W38+'純資産変動計算書（NW）'!W5</f>
        <v>0</v>
      </c>
      <c r="X40" s="3">
        <f>X38+'純資産変動計算書（NW）'!X5</f>
        <v>0</v>
      </c>
      <c r="Y40" s="3">
        <f>Y38+'純資産変動計算書（NW）'!Y5</f>
        <v>0</v>
      </c>
      <c r="Z40" s="3">
        <f>Z38+'純資産変動計算書（NW）'!Z5</f>
        <v>0</v>
      </c>
    </row>
  </sheetData>
  <mergeCells count="3">
    <mergeCell ref="Y2:Y3"/>
    <mergeCell ref="Z2:Z3"/>
    <mergeCell ref="A40:B4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Z22"/>
  <sheetViews>
    <sheetView zoomScaleNormal="100" workbookViewId="0"/>
  </sheetViews>
  <sheetFormatPr defaultColWidth="8.875" defaultRowHeight="11.25" x14ac:dyDescent="0.15"/>
  <cols>
    <col min="1" max="1" width="25.75" style="3" customWidth="1"/>
    <col min="2" max="2" width="12.625" style="3" customWidth="1"/>
    <col min="3" max="3" width="1.375" style="3" customWidth="1"/>
    <col min="4" max="23" width="10.625" style="3" customWidth="1"/>
    <col min="24" max="24" width="10.625" style="3" hidden="1" customWidth="1"/>
    <col min="25" max="26" width="10.625" style="3" customWidth="1"/>
    <col min="27" max="16384" width="8.875" style="3"/>
  </cols>
  <sheetData>
    <row r="2" spans="1:26" ht="21.75" thickBot="1" x14ac:dyDescent="0.25">
      <c r="A2" s="2" t="s">
        <v>0</v>
      </c>
      <c r="B2" s="11" t="s">
        <v>158</v>
      </c>
      <c r="C2" s="11"/>
      <c r="D2" s="13" t="str">
        <f>按分率!B3</f>
        <v>小樽市</v>
      </c>
      <c r="E2" s="13" t="str">
        <f>按分率!C3</f>
        <v>島牧村</v>
      </c>
      <c r="F2" s="13" t="str">
        <f>按分率!D3</f>
        <v>寿都町</v>
      </c>
      <c r="G2" s="13" t="str">
        <f>按分率!E3</f>
        <v>黒松内町</v>
      </c>
      <c r="H2" s="13" t="str">
        <f>按分率!F3</f>
        <v>蘭越町</v>
      </c>
      <c r="I2" s="13" t="str">
        <f>按分率!G3</f>
        <v>ニセコ町</v>
      </c>
      <c r="J2" s="13" t="str">
        <f>按分率!H3</f>
        <v>真狩村</v>
      </c>
      <c r="K2" s="13" t="str">
        <f>按分率!I3</f>
        <v>留寿都村</v>
      </c>
      <c r="L2" s="13" t="str">
        <f>按分率!J3</f>
        <v>喜茂別町</v>
      </c>
      <c r="M2" s="13" t="str">
        <f>按分率!K3</f>
        <v>京極町</v>
      </c>
      <c r="N2" s="13" t="str">
        <f>按分率!L3</f>
        <v>倶知安町</v>
      </c>
      <c r="O2" s="13" t="str">
        <f>按分率!M3</f>
        <v>共和町</v>
      </c>
      <c r="P2" s="13" t="str">
        <f>按分率!N3</f>
        <v>岩内町</v>
      </c>
      <c r="Q2" s="13" t="str">
        <f>按分率!O3</f>
        <v>泊村</v>
      </c>
      <c r="R2" s="13" t="str">
        <f>按分率!P3</f>
        <v>神恵内村</v>
      </c>
      <c r="S2" s="13" t="str">
        <f>按分率!Q3</f>
        <v>積丹町</v>
      </c>
      <c r="T2" s="13" t="str">
        <f>按分率!R3</f>
        <v>古平町</v>
      </c>
      <c r="U2" s="13" t="str">
        <f>按分率!S3</f>
        <v>余市町</v>
      </c>
      <c r="V2" s="13" t="str">
        <f>按分率!T3</f>
        <v>仁木町</v>
      </c>
      <c r="W2" s="13" t="str">
        <f>按分率!U3</f>
        <v>赤井川村</v>
      </c>
      <c r="X2" s="13">
        <f>按分率!V3</f>
        <v>0</v>
      </c>
      <c r="Y2" s="35" t="str">
        <f>'行政コスト計算書（PL）'!Y2</f>
        <v>検算</v>
      </c>
      <c r="Z2" s="35" t="s">
        <v>162</v>
      </c>
    </row>
    <row r="3" spans="1:26" ht="12.75" thickBot="1" x14ac:dyDescent="0.2">
      <c r="B3" s="4" t="s">
        <v>1</v>
      </c>
      <c r="C3" s="32"/>
      <c r="D3" s="14">
        <f>'行政コスト計算書（PL）'!D3</f>
        <v>0.42895802748642481</v>
      </c>
      <c r="E3" s="14">
        <f>'行政コスト計算書（PL）'!E3</f>
        <v>6.8238498682278867E-2</v>
      </c>
      <c r="F3" s="14">
        <f>'行政コスト計算書（PL）'!F3</f>
        <v>8.5395404779171166E-2</v>
      </c>
      <c r="G3" s="14">
        <f>'行政コスト計算書（PL）'!G3</f>
        <v>0.10041211949696659</v>
      </c>
      <c r="H3" s="14">
        <f>'行政コスト計算書（PL）'!H3</f>
        <v>0.12556379008436952</v>
      </c>
      <c r="I3" s="14">
        <f>'行政コスト計算書（PL）'!I3</f>
        <v>0.11544652174682067</v>
      </c>
      <c r="J3" s="14">
        <f>'行政コスト計算書（PL）'!J3</f>
        <v>7.598563772396838E-2</v>
      </c>
      <c r="K3" s="14">
        <f>'行政コスト計算書（PL）'!K3</f>
        <v>7.6533951217786583E-2</v>
      </c>
      <c r="L3" s="14">
        <f>'行政コスト計算書（PL）'!L3</f>
        <v>7.7683640801598952E-2</v>
      </c>
      <c r="M3" s="14">
        <f>'行政コスト計算書（PL）'!M3</f>
        <v>0.10895519748129544</v>
      </c>
      <c r="N3" s="14">
        <f>'行政コスト計算書（PL）'!N3</f>
        <v>0.22956647858924245</v>
      </c>
      <c r="O3" s="14">
        <f>'行政コスト計算書（PL）'!O3</f>
        <v>0.13069317438137856</v>
      </c>
      <c r="P3" s="14">
        <f>'行政コスト計算書（PL）'!P3</f>
        <v>0.16521923695986698</v>
      </c>
      <c r="Q3" s="14">
        <f>'行政コスト計算書（PL）'!Q3</f>
        <v>0.1072395068716062</v>
      </c>
      <c r="R3" s="14">
        <f>'行政コスト計算書（PL）'!R3</f>
        <v>5.3398659285069955E-2</v>
      </c>
      <c r="S3" s="14">
        <f>'行政コスト計算書（PL）'!S3</f>
        <v>7.8674142596883462E-2</v>
      </c>
      <c r="T3" s="14">
        <f>'行政コスト計算書（PL）'!T3</f>
        <v>8.2547712117728211E-2</v>
      </c>
      <c r="U3" s="14">
        <f>'行政コスト計算書（PL）'!U3</f>
        <v>0.22569290906839767</v>
      </c>
      <c r="V3" s="14">
        <f>'行政コスト計算書（PL）'!V3</f>
        <v>9.9173992252860957E-2</v>
      </c>
      <c r="W3" s="14">
        <f>'行政コスト計算書（PL）'!W3</f>
        <v>7.1652192369598675E-2</v>
      </c>
      <c r="X3" s="14">
        <f>'行政コスト計算書（PL）'!X3</f>
        <v>0</v>
      </c>
      <c r="Y3" s="36"/>
      <c r="Z3" s="36"/>
    </row>
    <row r="4" spans="1:26" ht="12.75" x14ac:dyDescent="0.15">
      <c r="A4" s="5" t="s">
        <v>44</v>
      </c>
      <c r="B4" s="24">
        <v>937574</v>
      </c>
      <c r="C4" s="33"/>
      <c r="D4" s="19">
        <f>ROUNDDOWN($B4*D$3,0)+4</f>
        <v>402183</v>
      </c>
      <c r="E4" s="19">
        <f t="shared" ref="D4:S19" si="0">ROUNDDOWN($B4*E$3,0)</f>
        <v>63978</v>
      </c>
      <c r="F4" s="19">
        <f t="shared" si="0"/>
        <v>80064</v>
      </c>
      <c r="G4" s="19">
        <f t="shared" si="0"/>
        <v>94143</v>
      </c>
      <c r="H4" s="19">
        <f t="shared" si="0"/>
        <v>117725</v>
      </c>
      <c r="I4" s="19">
        <f t="shared" si="0"/>
        <v>108239</v>
      </c>
      <c r="J4" s="19">
        <f t="shared" si="0"/>
        <v>71242</v>
      </c>
      <c r="K4" s="19">
        <f>ROUNDDOWN($B4*K$3,0)</f>
        <v>71756</v>
      </c>
      <c r="L4" s="19">
        <f t="shared" si="0"/>
        <v>72834</v>
      </c>
      <c r="M4" s="19">
        <f t="shared" si="0"/>
        <v>102153</v>
      </c>
      <c r="N4" s="19">
        <f t="shared" si="0"/>
        <v>215235</v>
      </c>
      <c r="O4" s="19">
        <f t="shared" si="0"/>
        <v>122534</v>
      </c>
      <c r="P4" s="19">
        <f t="shared" si="0"/>
        <v>154905</v>
      </c>
      <c r="Q4" s="19">
        <f t="shared" si="0"/>
        <v>100544</v>
      </c>
      <c r="R4" s="19">
        <f>ROUNDDOWN($B4*R$3,0)</f>
        <v>50065</v>
      </c>
      <c r="S4" s="19">
        <f t="shared" si="0"/>
        <v>73762</v>
      </c>
      <c r="T4" s="19">
        <f t="shared" ref="R4:X19" si="1">ROUNDDOWN($B4*T$3,0)</f>
        <v>77394</v>
      </c>
      <c r="U4" s="19">
        <f t="shared" si="1"/>
        <v>211603</v>
      </c>
      <c r="V4" s="19">
        <f t="shared" si="1"/>
        <v>92982</v>
      </c>
      <c r="W4" s="19">
        <f t="shared" si="1"/>
        <v>67179</v>
      </c>
      <c r="X4" s="19">
        <f t="shared" si="1"/>
        <v>0</v>
      </c>
      <c r="Y4" s="10">
        <f t="shared" ref="Y4:Y19" si="2">SUM(D4:J4)</f>
        <v>937574</v>
      </c>
      <c r="Z4" s="10">
        <f>Y4-B4</f>
        <v>0</v>
      </c>
    </row>
    <row r="5" spans="1:26" ht="12.75" x14ac:dyDescent="0.15">
      <c r="A5" s="7" t="s">
        <v>45</v>
      </c>
      <c r="B5" s="22">
        <v>-14379574</v>
      </c>
      <c r="C5" s="22"/>
      <c r="D5" s="19">
        <f>ROUNDDOWN($B5*D$3,0)-4</f>
        <v>-6168237</v>
      </c>
      <c r="E5" s="19">
        <f t="shared" si="0"/>
        <v>-981240</v>
      </c>
      <c r="F5" s="19">
        <f t="shared" si="0"/>
        <v>-1227949</v>
      </c>
      <c r="G5" s="19">
        <f t="shared" si="0"/>
        <v>-1443883</v>
      </c>
      <c r="H5" s="19">
        <f t="shared" si="0"/>
        <v>-1805553</v>
      </c>
      <c r="I5" s="19">
        <f t="shared" si="0"/>
        <v>-1660071</v>
      </c>
      <c r="J5" s="19">
        <f t="shared" si="0"/>
        <v>-1092641</v>
      </c>
      <c r="K5" s="19">
        <f>ROUNDDOWN($B5*K$3,0)</f>
        <v>-1100525</v>
      </c>
      <c r="L5" s="19">
        <f t="shared" si="0"/>
        <v>-1117057</v>
      </c>
      <c r="M5" s="19">
        <f t="shared" si="0"/>
        <v>-1566729</v>
      </c>
      <c r="N5" s="19">
        <f t="shared" si="0"/>
        <v>-3301068</v>
      </c>
      <c r="O5" s="19">
        <f t="shared" si="0"/>
        <v>-1879312</v>
      </c>
      <c r="P5" s="19">
        <f t="shared" si="0"/>
        <v>-2375782</v>
      </c>
      <c r="Q5" s="19">
        <f t="shared" si="0"/>
        <v>-1542058</v>
      </c>
      <c r="R5" s="19">
        <f>ROUNDDOWN($B5*R$3,0)</f>
        <v>-767849</v>
      </c>
      <c r="S5" s="19">
        <f t="shared" si="1"/>
        <v>-1131300</v>
      </c>
      <c r="T5" s="19">
        <f t="shared" si="1"/>
        <v>-1187000</v>
      </c>
      <c r="U5" s="19">
        <f t="shared" si="1"/>
        <v>-3245367</v>
      </c>
      <c r="V5" s="19">
        <f t="shared" si="1"/>
        <v>-1426079</v>
      </c>
      <c r="W5" s="19">
        <f t="shared" si="1"/>
        <v>-1030328</v>
      </c>
      <c r="X5" s="19">
        <f t="shared" si="1"/>
        <v>0</v>
      </c>
      <c r="Y5" s="10">
        <f t="shared" si="2"/>
        <v>-14379574</v>
      </c>
      <c r="Z5" s="10">
        <f t="shared" ref="Z5:Z19" si="3">Y5-B5</f>
        <v>0</v>
      </c>
    </row>
    <row r="6" spans="1:26" ht="12.75" x14ac:dyDescent="0.15">
      <c r="A6" s="7" t="s">
        <v>46</v>
      </c>
      <c r="B6" s="22">
        <v>14274010</v>
      </c>
      <c r="C6" s="22"/>
      <c r="D6" s="19">
        <f>ROUNDDOWN($B6*D$3,0)+4</f>
        <v>6122955</v>
      </c>
      <c r="E6" s="19">
        <f t="shared" si="0"/>
        <v>974037</v>
      </c>
      <c r="F6" s="19">
        <f t="shared" si="0"/>
        <v>1218934</v>
      </c>
      <c r="G6" s="19">
        <f t="shared" si="0"/>
        <v>1433283</v>
      </c>
      <c r="H6" s="19">
        <f t="shared" si="0"/>
        <v>1792298</v>
      </c>
      <c r="I6" s="19">
        <f t="shared" si="0"/>
        <v>1647884</v>
      </c>
      <c r="J6" s="19">
        <f t="shared" si="0"/>
        <v>1084619</v>
      </c>
      <c r="K6" s="19">
        <f t="shared" si="0"/>
        <v>1092446</v>
      </c>
      <c r="L6" s="19">
        <f t="shared" si="0"/>
        <v>1108857</v>
      </c>
      <c r="M6" s="19">
        <f t="shared" si="0"/>
        <v>1555227</v>
      </c>
      <c r="N6" s="19">
        <f t="shared" si="0"/>
        <v>3276834</v>
      </c>
      <c r="O6" s="19">
        <f t="shared" si="0"/>
        <v>1865515</v>
      </c>
      <c r="P6" s="19">
        <f t="shared" si="0"/>
        <v>2358341</v>
      </c>
      <c r="Q6" s="19">
        <f t="shared" si="0"/>
        <v>1530737</v>
      </c>
      <c r="R6" s="19">
        <f t="shared" si="1"/>
        <v>762212</v>
      </c>
      <c r="S6" s="19">
        <f t="shared" si="1"/>
        <v>1122995</v>
      </c>
      <c r="T6" s="19">
        <f t="shared" si="1"/>
        <v>1178286</v>
      </c>
      <c r="U6" s="19">
        <f t="shared" si="1"/>
        <v>3221542</v>
      </c>
      <c r="V6" s="19">
        <f t="shared" si="1"/>
        <v>1415610</v>
      </c>
      <c r="W6" s="19">
        <f t="shared" si="1"/>
        <v>1022764</v>
      </c>
      <c r="X6" s="19">
        <f t="shared" si="1"/>
        <v>0</v>
      </c>
      <c r="Y6" s="10">
        <f t="shared" si="2"/>
        <v>14274010</v>
      </c>
      <c r="Z6" s="10">
        <f t="shared" si="3"/>
        <v>0</v>
      </c>
    </row>
    <row r="7" spans="1:26" ht="12.75" x14ac:dyDescent="0.15">
      <c r="A7" s="7" t="s">
        <v>47</v>
      </c>
      <c r="B7" s="22">
        <v>14174010</v>
      </c>
      <c r="C7" s="22"/>
      <c r="D7" s="19">
        <f>ROUNDDOWN($B7*D$3,0)+2</f>
        <v>6080057</v>
      </c>
      <c r="E7" s="19">
        <f t="shared" si="0"/>
        <v>967213</v>
      </c>
      <c r="F7" s="19">
        <f t="shared" si="0"/>
        <v>1210395</v>
      </c>
      <c r="G7" s="19">
        <f t="shared" si="0"/>
        <v>1423242</v>
      </c>
      <c r="H7" s="19">
        <f t="shared" si="0"/>
        <v>1779742</v>
      </c>
      <c r="I7" s="19">
        <f t="shared" si="0"/>
        <v>1636340</v>
      </c>
      <c r="J7" s="19">
        <f t="shared" si="0"/>
        <v>1077021</v>
      </c>
      <c r="K7" s="19">
        <f t="shared" si="0"/>
        <v>1084792</v>
      </c>
      <c r="L7" s="19">
        <f t="shared" si="0"/>
        <v>1101088</v>
      </c>
      <c r="M7" s="19">
        <f t="shared" si="0"/>
        <v>1544332</v>
      </c>
      <c r="N7" s="19">
        <f t="shared" si="0"/>
        <v>3253877</v>
      </c>
      <c r="O7" s="19">
        <f t="shared" si="0"/>
        <v>1852446</v>
      </c>
      <c r="P7" s="19">
        <f t="shared" si="0"/>
        <v>2341819</v>
      </c>
      <c r="Q7" s="19">
        <f t="shared" si="0"/>
        <v>1520013</v>
      </c>
      <c r="R7" s="19">
        <f t="shared" si="1"/>
        <v>756873</v>
      </c>
      <c r="S7" s="19">
        <f t="shared" si="1"/>
        <v>1115128</v>
      </c>
      <c r="T7" s="19">
        <f t="shared" si="1"/>
        <v>1170032</v>
      </c>
      <c r="U7" s="19">
        <f t="shared" si="1"/>
        <v>3198973</v>
      </c>
      <c r="V7" s="19">
        <f t="shared" si="1"/>
        <v>1405693</v>
      </c>
      <c r="W7" s="19">
        <f t="shared" si="1"/>
        <v>1015598</v>
      </c>
      <c r="X7" s="19">
        <f t="shared" si="1"/>
        <v>0</v>
      </c>
      <c r="Y7" s="10">
        <f t="shared" si="2"/>
        <v>14174010</v>
      </c>
      <c r="Z7" s="10">
        <f t="shared" si="3"/>
        <v>0</v>
      </c>
    </row>
    <row r="8" spans="1:26" ht="12.75" x14ac:dyDescent="0.15">
      <c r="A8" s="7" t="s">
        <v>48</v>
      </c>
      <c r="B8" s="22">
        <v>100000</v>
      </c>
      <c r="C8" s="22"/>
      <c r="D8" s="19">
        <f>ROUNDDOWN($B8*D$3,0)+4</f>
        <v>42899</v>
      </c>
      <c r="E8" s="19">
        <f t="shared" si="0"/>
        <v>6823</v>
      </c>
      <c r="F8" s="19">
        <f t="shared" si="0"/>
        <v>8539</v>
      </c>
      <c r="G8" s="19">
        <f t="shared" si="0"/>
        <v>10041</v>
      </c>
      <c r="H8" s="19">
        <f t="shared" si="0"/>
        <v>12556</v>
      </c>
      <c r="I8" s="19">
        <f t="shared" si="0"/>
        <v>11544</v>
      </c>
      <c r="J8" s="19">
        <f t="shared" si="0"/>
        <v>7598</v>
      </c>
      <c r="K8" s="19">
        <f t="shared" si="0"/>
        <v>7653</v>
      </c>
      <c r="L8" s="19">
        <f t="shared" si="0"/>
        <v>7768</v>
      </c>
      <c r="M8" s="19">
        <f t="shared" si="0"/>
        <v>10895</v>
      </c>
      <c r="N8" s="19">
        <f t="shared" si="0"/>
        <v>22956</v>
      </c>
      <c r="O8" s="19">
        <f t="shared" si="0"/>
        <v>13069</v>
      </c>
      <c r="P8" s="19">
        <f t="shared" si="0"/>
        <v>16521</v>
      </c>
      <c r="Q8" s="19">
        <f t="shared" si="0"/>
        <v>10723</v>
      </c>
      <c r="R8" s="19">
        <f t="shared" si="1"/>
        <v>5339</v>
      </c>
      <c r="S8" s="19">
        <f t="shared" si="1"/>
        <v>7867</v>
      </c>
      <c r="T8" s="19">
        <f t="shared" si="1"/>
        <v>8254</v>
      </c>
      <c r="U8" s="19">
        <f t="shared" si="1"/>
        <v>22569</v>
      </c>
      <c r="V8" s="19">
        <f t="shared" si="1"/>
        <v>9917</v>
      </c>
      <c r="W8" s="19">
        <f t="shared" si="1"/>
        <v>7165</v>
      </c>
      <c r="X8" s="19">
        <f t="shared" si="1"/>
        <v>0</v>
      </c>
      <c r="Y8" s="10">
        <f t="shared" si="2"/>
        <v>100000</v>
      </c>
      <c r="Z8" s="10">
        <f t="shared" si="3"/>
        <v>0</v>
      </c>
    </row>
    <row r="9" spans="1:26" ht="12.75" x14ac:dyDescent="0.15">
      <c r="A9" s="7" t="s">
        <v>49</v>
      </c>
      <c r="B9" s="22">
        <v>-105564</v>
      </c>
      <c r="C9" s="22"/>
      <c r="D9" s="19">
        <f>ROUNDDOWN($B9*D$3,0)-4</f>
        <v>-45286</v>
      </c>
      <c r="E9" s="19">
        <f t="shared" si="0"/>
        <v>-7203</v>
      </c>
      <c r="F9" s="19">
        <f t="shared" si="0"/>
        <v>-9014</v>
      </c>
      <c r="G9" s="19">
        <f t="shared" si="0"/>
        <v>-10599</v>
      </c>
      <c r="H9" s="19">
        <f t="shared" si="0"/>
        <v>-13255</v>
      </c>
      <c r="I9" s="19">
        <f t="shared" si="0"/>
        <v>-12186</v>
      </c>
      <c r="J9" s="19">
        <f t="shared" si="0"/>
        <v>-8021</v>
      </c>
      <c r="K9" s="19">
        <f>ROUNDDOWN($B9*K$3,0)</f>
        <v>-8079</v>
      </c>
      <c r="L9" s="19">
        <f t="shared" si="0"/>
        <v>-8200</v>
      </c>
      <c r="M9" s="19">
        <f t="shared" si="0"/>
        <v>-11501</v>
      </c>
      <c r="N9" s="19">
        <f t="shared" si="0"/>
        <v>-24233</v>
      </c>
      <c r="O9" s="19">
        <f t="shared" si="0"/>
        <v>-13796</v>
      </c>
      <c r="P9" s="19">
        <f t="shared" si="0"/>
        <v>-17441</v>
      </c>
      <c r="Q9" s="19">
        <f t="shared" si="0"/>
        <v>-11320</v>
      </c>
      <c r="R9" s="19">
        <f>ROUNDDOWN($B9*R$3,0)</f>
        <v>-5636</v>
      </c>
      <c r="S9" s="19">
        <f t="shared" si="1"/>
        <v>-8305</v>
      </c>
      <c r="T9" s="19">
        <f t="shared" si="1"/>
        <v>-8714</v>
      </c>
      <c r="U9" s="19">
        <f t="shared" si="1"/>
        <v>-23825</v>
      </c>
      <c r="V9" s="19">
        <f t="shared" si="1"/>
        <v>-10469</v>
      </c>
      <c r="W9" s="19">
        <f t="shared" si="1"/>
        <v>-7563</v>
      </c>
      <c r="X9" s="19">
        <f t="shared" si="1"/>
        <v>0</v>
      </c>
      <c r="Y9" s="10">
        <f t="shared" si="2"/>
        <v>-105564</v>
      </c>
      <c r="Z9" s="10">
        <f t="shared" si="3"/>
        <v>0</v>
      </c>
    </row>
    <row r="10" spans="1:26" ht="12.75" x14ac:dyDescent="0.15">
      <c r="A10" s="7" t="s">
        <v>50</v>
      </c>
      <c r="B10" s="22"/>
      <c r="C10" s="22"/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10">
        <f t="shared" si="2"/>
        <v>0</v>
      </c>
      <c r="Z10" s="10">
        <f t="shared" si="3"/>
        <v>0</v>
      </c>
    </row>
    <row r="11" spans="1:26" ht="12.75" x14ac:dyDescent="0.15">
      <c r="A11" s="7" t="s">
        <v>51</v>
      </c>
      <c r="B11" s="22"/>
      <c r="C11" s="22"/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0</v>
      </c>
      <c r="V11" s="19">
        <f t="shared" si="1"/>
        <v>0</v>
      </c>
      <c r="W11" s="19">
        <f t="shared" si="1"/>
        <v>0</v>
      </c>
      <c r="X11" s="19">
        <f t="shared" si="1"/>
        <v>0</v>
      </c>
      <c r="Y11" s="10">
        <f t="shared" si="2"/>
        <v>0</v>
      </c>
      <c r="Z11" s="10">
        <f t="shared" si="3"/>
        <v>0</v>
      </c>
    </row>
    <row r="12" spans="1:26" ht="12.75" x14ac:dyDescent="0.15">
      <c r="A12" s="7" t="s">
        <v>52</v>
      </c>
      <c r="B12" s="22"/>
      <c r="C12" s="22"/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19">
        <f t="shared" si="0"/>
        <v>0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0</v>
      </c>
      <c r="P12" s="19">
        <f t="shared" si="0"/>
        <v>0</v>
      </c>
      <c r="Q12" s="19">
        <f t="shared" si="0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9">
        <f t="shared" si="1"/>
        <v>0</v>
      </c>
      <c r="V12" s="19">
        <f t="shared" si="1"/>
        <v>0</v>
      </c>
      <c r="W12" s="19">
        <f t="shared" si="1"/>
        <v>0</v>
      </c>
      <c r="X12" s="19">
        <f t="shared" si="1"/>
        <v>0</v>
      </c>
      <c r="Y12" s="10">
        <f t="shared" si="2"/>
        <v>0</v>
      </c>
      <c r="Z12" s="10">
        <f t="shared" si="3"/>
        <v>0</v>
      </c>
    </row>
    <row r="13" spans="1:26" ht="12.75" x14ac:dyDescent="0.15">
      <c r="A13" s="7" t="s">
        <v>53</v>
      </c>
      <c r="B13" s="22"/>
      <c r="C13" s="22"/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0">
        <f t="shared" si="2"/>
        <v>0</v>
      </c>
      <c r="Z13" s="10">
        <f t="shared" si="3"/>
        <v>0</v>
      </c>
    </row>
    <row r="14" spans="1:26" ht="12.75" x14ac:dyDescent="0.15">
      <c r="A14" s="7" t="s">
        <v>54</v>
      </c>
      <c r="B14" s="22"/>
      <c r="C14" s="22"/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0">
        <f t="shared" si="2"/>
        <v>0</v>
      </c>
      <c r="Z14" s="10">
        <f t="shared" si="3"/>
        <v>0</v>
      </c>
    </row>
    <row r="15" spans="1:26" ht="12.75" x14ac:dyDescent="0.15">
      <c r="A15" s="7" t="s">
        <v>55</v>
      </c>
      <c r="B15" s="22">
        <v>0</v>
      </c>
      <c r="C15" s="22"/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  <c r="V15" s="19">
        <f t="shared" si="1"/>
        <v>0</v>
      </c>
      <c r="W15" s="19">
        <f t="shared" si="1"/>
        <v>0</v>
      </c>
      <c r="X15" s="19">
        <f t="shared" si="1"/>
        <v>0</v>
      </c>
      <c r="Y15" s="10">
        <f t="shared" si="2"/>
        <v>0</v>
      </c>
      <c r="Z15" s="10">
        <f t="shared" si="3"/>
        <v>0</v>
      </c>
    </row>
    <row r="16" spans="1:26" ht="12.75" x14ac:dyDescent="0.15">
      <c r="A16" s="7" t="s">
        <v>56</v>
      </c>
      <c r="B16" s="22">
        <v>0</v>
      </c>
      <c r="C16" s="22"/>
      <c r="D16" s="19">
        <f t="shared" si="0"/>
        <v>0</v>
      </c>
      <c r="E16" s="19">
        <f t="shared" si="0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si="0"/>
        <v>0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1"/>
        <v>0</v>
      </c>
      <c r="S16" s="19">
        <f t="shared" si="1"/>
        <v>0</v>
      </c>
      <c r="T16" s="19">
        <f t="shared" si="1"/>
        <v>0</v>
      </c>
      <c r="U16" s="19">
        <f t="shared" si="1"/>
        <v>0</v>
      </c>
      <c r="V16" s="19">
        <f t="shared" si="1"/>
        <v>0</v>
      </c>
      <c r="W16" s="19">
        <f t="shared" si="1"/>
        <v>0</v>
      </c>
      <c r="X16" s="19">
        <f t="shared" si="1"/>
        <v>0</v>
      </c>
      <c r="Y16" s="10">
        <f t="shared" si="2"/>
        <v>0</v>
      </c>
      <c r="Z16" s="10">
        <f t="shared" si="3"/>
        <v>0</v>
      </c>
    </row>
    <row r="17" spans="1:26" ht="12.75" x14ac:dyDescent="0.15">
      <c r="A17" s="7" t="s">
        <v>57</v>
      </c>
      <c r="B17" s="22">
        <v>0</v>
      </c>
      <c r="C17" s="22"/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1"/>
        <v>0</v>
      </c>
      <c r="S17" s="19">
        <f t="shared" si="1"/>
        <v>0</v>
      </c>
      <c r="T17" s="19">
        <f t="shared" si="1"/>
        <v>0</v>
      </c>
      <c r="U17" s="19">
        <f t="shared" si="1"/>
        <v>0</v>
      </c>
      <c r="V17" s="19">
        <f t="shared" si="1"/>
        <v>0</v>
      </c>
      <c r="W17" s="19">
        <f t="shared" si="1"/>
        <v>0</v>
      </c>
      <c r="X17" s="19">
        <f t="shared" si="1"/>
        <v>0</v>
      </c>
      <c r="Y17" s="10">
        <f t="shared" si="2"/>
        <v>0</v>
      </c>
      <c r="Z17" s="10">
        <f t="shared" si="3"/>
        <v>0</v>
      </c>
    </row>
    <row r="18" spans="1:26" ht="12.75" x14ac:dyDescent="0.15">
      <c r="A18" s="7" t="s">
        <v>58</v>
      </c>
      <c r="B18" s="22">
        <v>-105564</v>
      </c>
      <c r="C18" s="22"/>
      <c r="D18" s="19">
        <f>ROUNDDOWN($B18*D$3,0)-4</f>
        <v>-45286</v>
      </c>
      <c r="E18" s="19">
        <f t="shared" si="0"/>
        <v>-7203</v>
      </c>
      <c r="F18" s="19">
        <f t="shared" si="0"/>
        <v>-9014</v>
      </c>
      <c r="G18" s="19">
        <f t="shared" si="0"/>
        <v>-10599</v>
      </c>
      <c r="H18" s="19">
        <f t="shared" si="0"/>
        <v>-13255</v>
      </c>
      <c r="I18" s="19">
        <f t="shared" si="0"/>
        <v>-12186</v>
      </c>
      <c r="J18" s="19">
        <f t="shared" si="0"/>
        <v>-8021</v>
      </c>
      <c r="K18" s="19">
        <f>ROUNDDOWN($B18*K$3,0)</f>
        <v>-8079</v>
      </c>
      <c r="L18" s="19">
        <f t="shared" si="0"/>
        <v>-8200</v>
      </c>
      <c r="M18" s="19">
        <f t="shared" si="0"/>
        <v>-11501</v>
      </c>
      <c r="N18" s="19">
        <f t="shared" si="0"/>
        <v>-24233</v>
      </c>
      <c r="O18" s="19">
        <f t="shared" si="0"/>
        <v>-13796</v>
      </c>
      <c r="P18" s="19">
        <f t="shared" si="0"/>
        <v>-17441</v>
      </c>
      <c r="Q18" s="19">
        <f t="shared" si="0"/>
        <v>-11320</v>
      </c>
      <c r="R18" s="19">
        <f>ROUNDDOWN($B18*R$3,0)</f>
        <v>-5636</v>
      </c>
      <c r="S18" s="19">
        <f t="shared" si="1"/>
        <v>-8305</v>
      </c>
      <c r="T18" s="19">
        <f t="shared" si="1"/>
        <v>-8714</v>
      </c>
      <c r="U18" s="19">
        <f t="shared" si="1"/>
        <v>-23825</v>
      </c>
      <c r="V18" s="19">
        <f t="shared" si="1"/>
        <v>-10469</v>
      </c>
      <c r="W18" s="19">
        <f t="shared" si="1"/>
        <v>-7563</v>
      </c>
      <c r="X18" s="19">
        <f t="shared" si="1"/>
        <v>0</v>
      </c>
      <c r="Y18" s="10">
        <f t="shared" si="2"/>
        <v>-105564</v>
      </c>
      <c r="Z18" s="10">
        <f t="shared" si="3"/>
        <v>0</v>
      </c>
    </row>
    <row r="19" spans="1:26" ht="13.5" thickBot="1" x14ac:dyDescent="0.2">
      <c r="A19" s="9" t="s">
        <v>59</v>
      </c>
      <c r="B19" s="23">
        <v>832010</v>
      </c>
      <c r="C19" s="31"/>
      <c r="D19" s="19">
        <f>ROUNDDOWN($B19*D$3,0)+4</f>
        <v>356901</v>
      </c>
      <c r="E19" s="19">
        <f t="shared" si="0"/>
        <v>56775</v>
      </c>
      <c r="F19" s="19">
        <f t="shared" si="0"/>
        <v>71049</v>
      </c>
      <c r="G19" s="19">
        <f t="shared" si="0"/>
        <v>83543</v>
      </c>
      <c r="H19" s="19">
        <f t="shared" si="0"/>
        <v>104470</v>
      </c>
      <c r="I19" s="19">
        <f t="shared" si="0"/>
        <v>96052</v>
      </c>
      <c r="J19" s="19">
        <f t="shared" si="0"/>
        <v>63220</v>
      </c>
      <c r="K19" s="19">
        <f>ROUNDDOWN($B19*K$3,0)</f>
        <v>63677</v>
      </c>
      <c r="L19" s="19">
        <f t="shared" si="0"/>
        <v>64633</v>
      </c>
      <c r="M19" s="19">
        <f t="shared" si="0"/>
        <v>90651</v>
      </c>
      <c r="N19" s="19">
        <f t="shared" si="0"/>
        <v>191001</v>
      </c>
      <c r="O19" s="19">
        <f t="shared" si="0"/>
        <v>108738</v>
      </c>
      <c r="P19" s="19">
        <f t="shared" si="0"/>
        <v>137464</v>
      </c>
      <c r="Q19" s="19">
        <f t="shared" si="0"/>
        <v>89224</v>
      </c>
      <c r="R19" s="19">
        <f>ROUNDDOWN($B19*R$3,0)</f>
        <v>44428</v>
      </c>
      <c r="S19" s="19">
        <f t="shared" si="1"/>
        <v>65457</v>
      </c>
      <c r="T19" s="19">
        <f t="shared" si="1"/>
        <v>68680</v>
      </c>
      <c r="U19" s="19">
        <f t="shared" si="1"/>
        <v>187778</v>
      </c>
      <c r="V19" s="19">
        <f t="shared" si="1"/>
        <v>82513</v>
      </c>
      <c r="W19" s="19">
        <f t="shared" si="1"/>
        <v>59615</v>
      </c>
      <c r="X19" s="19">
        <f t="shared" si="1"/>
        <v>0</v>
      </c>
      <c r="Y19" s="10">
        <f t="shared" si="2"/>
        <v>832010</v>
      </c>
      <c r="Z19" s="10">
        <f t="shared" si="3"/>
        <v>0</v>
      </c>
    </row>
    <row r="21" spans="1:26" ht="13.5" customHeight="1" x14ac:dyDescent="0.15">
      <c r="A21" s="37" t="s">
        <v>167</v>
      </c>
      <c r="B21" s="37"/>
      <c r="C21" s="30"/>
      <c r="D21" s="3">
        <f>D5+'行政コスト計算書（PL）'!D38</f>
        <v>0</v>
      </c>
      <c r="E21" s="3">
        <f>E5+'行政コスト計算書（PL）'!E38</f>
        <v>0</v>
      </c>
      <c r="F21" s="3">
        <f>F5+'行政コスト計算書（PL）'!F38</f>
        <v>0</v>
      </c>
      <c r="G21" s="3">
        <f>G5+'行政コスト計算書（PL）'!G38</f>
        <v>0</v>
      </c>
      <c r="H21" s="3">
        <f>H5+'行政コスト計算書（PL）'!H38</f>
        <v>0</v>
      </c>
      <c r="I21" s="3">
        <f>I5+'行政コスト計算書（PL）'!I38</f>
        <v>0</v>
      </c>
      <c r="J21" s="3">
        <f>J5+'行政コスト計算書（PL）'!J38</f>
        <v>0</v>
      </c>
      <c r="K21" s="3">
        <f>K5+'行政コスト計算書（PL）'!K38</f>
        <v>0</v>
      </c>
      <c r="L21" s="3">
        <f>L5+'行政コスト計算書（PL）'!L38</f>
        <v>0</v>
      </c>
      <c r="M21" s="3">
        <f>M5+'行政コスト計算書（PL）'!M38</f>
        <v>0</v>
      </c>
      <c r="N21" s="3">
        <f>N5+'行政コスト計算書（PL）'!N38</f>
        <v>0</v>
      </c>
      <c r="O21" s="3">
        <f>O5+'行政コスト計算書（PL）'!O38</f>
        <v>0</v>
      </c>
      <c r="P21" s="3">
        <f>P5+'行政コスト計算書（PL）'!P38</f>
        <v>0</v>
      </c>
      <c r="Q21" s="3">
        <f>Q5+'行政コスト計算書（PL）'!Q38</f>
        <v>0</v>
      </c>
      <c r="R21" s="3">
        <f>R5+'行政コスト計算書（PL）'!R38</f>
        <v>0</v>
      </c>
      <c r="S21" s="3">
        <f>S5+'行政コスト計算書（PL）'!S38</f>
        <v>0</v>
      </c>
      <c r="T21" s="3">
        <f>T5+'行政コスト計算書（PL）'!T38</f>
        <v>0</v>
      </c>
      <c r="U21" s="3">
        <f>U5+'行政コスト計算書（PL）'!U38</f>
        <v>0</v>
      </c>
      <c r="V21" s="3">
        <f>V5+'行政コスト計算書（PL）'!V38</f>
        <v>0</v>
      </c>
      <c r="W21" s="3">
        <f>W5+'行政コスト計算書（PL）'!W38</f>
        <v>0</v>
      </c>
      <c r="X21" s="3">
        <f>X5+'行政コスト計算書（PL）'!X38</f>
        <v>0</v>
      </c>
      <c r="Y21" s="3">
        <f>Y5+'行政コスト計算書（PL）'!Y38</f>
        <v>0</v>
      </c>
      <c r="Z21" s="3">
        <f>Z5+'行政コスト計算書（PL）'!Z38</f>
        <v>0</v>
      </c>
    </row>
    <row r="22" spans="1:26" ht="13.5" customHeight="1" x14ac:dyDescent="0.15">
      <c r="A22" s="37" t="s">
        <v>168</v>
      </c>
      <c r="B22" s="37"/>
      <c r="C22" s="30"/>
      <c r="D22" s="3">
        <f>D19-'貸借対照表（BS）'!D85</f>
        <v>0</v>
      </c>
      <c r="E22" s="3">
        <f>E19-'貸借対照表（BS）'!E85</f>
        <v>0</v>
      </c>
      <c r="F22" s="3">
        <f>F19-'貸借対照表（BS）'!F85</f>
        <v>0</v>
      </c>
      <c r="G22" s="3">
        <f>G19-'貸借対照表（BS）'!G85</f>
        <v>0</v>
      </c>
      <c r="H22" s="3">
        <f>H19-'貸借対照表（BS）'!H85</f>
        <v>0</v>
      </c>
      <c r="I22" s="3">
        <f>I19-'貸借対照表（BS）'!I85</f>
        <v>0</v>
      </c>
      <c r="J22" s="3">
        <f>J19-'貸借対照表（BS）'!J85</f>
        <v>0</v>
      </c>
      <c r="K22" s="3">
        <f>K19-'貸借対照表（BS）'!K85</f>
        <v>0</v>
      </c>
      <c r="L22" s="3">
        <f>L19-'貸借対照表（BS）'!L85</f>
        <v>0</v>
      </c>
      <c r="M22" s="3">
        <f>M19-'貸借対照表（BS）'!M85</f>
        <v>0</v>
      </c>
      <c r="N22" s="3">
        <f>N19-'貸借対照表（BS）'!N85</f>
        <v>0</v>
      </c>
      <c r="O22" s="3">
        <f>O19-'貸借対照表（BS）'!O85</f>
        <v>0</v>
      </c>
      <c r="P22" s="3">
        <f>P19-'貸借対照表（BS）'!P85</f>
        <v>0</v>
      </c>
      <c r="Q22" s="3">
        <f>Q19-'貸借対照表（BS）'!Q85</f>
        <v>0</v>
      </c>
      <c r="R22" s="3">
        <f>R19-'貸借対照表（BS）'!R85</f>
        <v>0</v>
      </c>
      <c r="S22" s="3">
        <f>S19-'貸借対照表（BS）'!S85</f>
        <v>0</v>
      </c>
      <c r="T22" s="3">
        <f>T19-'貸借対照表（BS）'!T85</f>
        <v>0</v>
      </c>
      <c r="U22" s="3">
        <f>U19-'貸借対照表（BS）'!U85</f>
        <v>0</v>
      </c>
      <c r="V22" s="3">
        <f>V19-'貸借対照表（BS）'!V85</f>
        <v>0</v>
      </c>
      <c r="W22" s="3">
        <f>W19-'貸借対照表（BS）'!W85</f>
        <v>0</v>
      </c>
      <c r="X22" s="3">
        <f>X19-'貸借対照表（BS）'!X85</f>
        <v>0</v>
      </c>
      <c r="Y22" s="3">
        <f>Y19-'貸借対照表（BS）'!Y85</f>
        <v>0</v>
      </c>
      <c r="Z22" s="3">
        <f>Z19-'貸借対照表（BS）'!Z85</f>
        <v>0</v>
      </c>
    </row>
  </sheetData>
  <mergeCells count="4">
    <mergeCell ref="Z2:Z3"/>
    <mergeCell ref="Y2:Y3"/>
    <mergeCell ref="A22:B22"/>
    <mergeCell ref="A21:B21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2:Z57"/>
  <sheetViews>
    <sheetView zoomScale="85" zoomScaleNormal="85" workbookViewId="0"/>
  </sheetViews>
  <sheetFormatPr defaultColWidth="8.875" defaultRowHeight="11.25" x14ac:dyDescent="0.15"/>
  <cols>
    <col min="1" max="1" width="28.5" style="3" customWidth="1"/>
    <col min="2" max="2" width="12.375" style="3" customWidth="1"/>
    <col min="3" max="3" width="1.625" style="3" customWidth="1"/>
    <col min="4" max="23" width="10.625" style="3" customWidth="1"/>
    <col min="24" max="24" width="10.625" style="3" hidden="1" customWidth="1"/>
    <col min="25" max="26" width="10.625" style="3" customWidth="1"/>
    <col min="27" max="16384" width="8.875" style="3"/>
  </cols>
  <sheetData>
    <row r="2" spans="1:26" ht="21.75" thickBot="1" x14ac:dyDescent="0.25">
      <c r="A2" s="2" t="s">
        <v>0</v>
      </c>
      <c r="B2" s="11" t="s">
        <v>158</v>
      </c>
      <c r="C2" s="11"/>
      <c r="D2" s="13" t="str">
        <f>按分率!B3</f>
        <v>小樽市</v>
      </c>
      <c r="E2" s="13" t="str">
        <f>按分率!C3</f>
        <v>島牧村</v>
      </c>
      <c r="F2" s="13" t="str">
        <f>按分率!D3</f>
        <v>寿都町</v>
      </c>
      <c r="G2" s="13" t="str">
        <f>按分率!E3</f>
        <v>黒松内町</v>
      </c>
      <c r="H2" s="13" t="str">
        <f>按分率!F3</f>
        <v>蘭越町</v>
      </c>
      <c r="I2" s="13" t="str">
        <f>按分率!G3</f>
        <v>ニセコ町</v>
      </c>
      <c r="J2" s="13" t="str">
        <f>按分率!H3</f>
        <v>真狩村</v>
      </c>
      <c r="K2" s="13" t="str">
        <f>按分率!I3</f>
        <v>留寿都村</v>
      </c>
      <c r="L2" s="13" t="str">
        <f>按分率!J3</f>
        <v>喜茂別町</v>
      </c>
      <c r="M2" s="13" t="str">
        <f>按分率!K3</f>
        <v>京極町</v>
      </c>
      <c r="N2" s="13" t="str">
        <f>按分率!L3</f>
        <v>倶知安町</v>
      </c>
      <c r="O2" s="13" t="str">
        <f>按分率!M3</f>
        <v>共和町</v>
      </c>
      <c r="P2" s="13" t="str">
        <f>按分率!N3</f>
        <v>岩内町</v>
      </c>
      <c r="Q2" s="13" t="str">
        <f>按分率!O3</f>
        <v>泊村</v>
      </c>
      <c r="R2" s="13" t="str">
        <f>按分率!P3</f>
        <v>神恵内村</v>
      </c>
      <c r="S2" s="13" t="str">
        <f>按分率!Q3</f>
        <v>積丹町</v>
      </c>
      <c r="T2" s="13" t="str">
        <f>按分率!R3</f>
        <v>古平町</v>
      </c>
      <c r="U2" s="13" t="str">
        <f>按分率!S3</f>
        <v>余市町</v>
      </c>
      <c r="V2" s="13" t="str">
        <f>按分率!T3</f>
        <v>仁木町</v>
      </c>
      <c r="W2" s="13" t="str">
        <f>按分率!U3</f>
        <v>赤井川村</v>
      </c>
      <c r="X2" s="13">
        <f>按分率!V3</f>
        <v>0</v>
      </c>
      <c r="Y2" s="38" t="str">
        <f>'純資産変動計算書（NW）'!Y2</f>
        <v>検算</v>
      </c>
      <c r="Z2" s="38" t="str">
        <f>'純資産変動計算書（NW）'!Z2</f>
        <v>差異</v>
      </c>
    </row>
    <row r="3" spans="1:26" ht="12.75" thickBot="1" x14ac:dyDescent="0.2">
      <c r="B3" s="4" t="s">
        <v>1</v>
      </c>
      <c r="C3" s="32"/>
      <c r="D3" s="14">
        <f>'純資産変動計算書（NW）'!D3</f>
        <v>0.42895802748642481</v>
      </c>
      <c r="E3" s="14">
        <f>'純資産変動計算書（NW）'!E3</f>
        <v>6.8238498682278867E-2</v>
      </c>
      <c r="F3" s="14">
        <f>'純資産変動計算書（NW）'!F3</f>
        <v>8.5395404779171166E-2</v>
      </c>
      <c r="G3" s="14">
        <f>'純資産変動計算書（NW）'!G3</f>
        <v>0.10041211949696659</v>
      </c>
      <c r="H3" s="14">
        <f>'純資産変動計算書（NW）'!H3</f>
        <v>0.12556379008436952</v>
      </c>
      <c r="I3" s="14">
        <f>'純資産変動計算書（NW）'!I3</f>
        <v>0.11544652174682067</v>
      </c>
      <c r="J3" s="14">
        <f>'純資産変動計算書（NW）'!J3</f>
        <v>7.598563772396838E-2</v>
      </c>
      <c r="K3" s="14">
        <f>'行政コスト計算書（PL）'!K3</f>
        <v>7.6533951217786583E-2</v>
      </c>
      <c r="L3" s="14">
        <f>'純資産変動計算書（NW）'!L3</f>
        <v>7.7683640801598952E-2</v>
      </c>
      <c r="M3" s="14">
        <f>'純資産変動計算書（NW）'!M3</f>
        <v>0.10895519748129544</v>
      </c>
      <c r="N3" s="14">
        <f>'純資産変動計算書（NW）'!N3</f>
        <v>0.22956647858924245</v>
      </c>
      <c r="O3" s="14">
        <f>'純資産変動計算書（NW）'!O3</f>
        <v>0.13069317438137856</v>
      </c>
      <c r="P3" s="14">
        <f>'純資産変動計算書（NW）'!P3</f>
        <v>0.16521923695986698</v>
      </c>
      <c r="Q3" s="14">
        <f>'純資産変動計算書（NW）'!Q3</f>
        <v>0.1072395068716062</v>
      </c>
      <c r="R3" s="14">
        <f>'純資産変動計算書（NW）'!R3</f>
        <v>5.3398659285069955E-2</v>
      </c>
      <c r="S3" s="14">
        <f>'純資産変動計算書（NW）'!S3</f>
        <v>7.8674142596883462E-2</v>
      </c>
      <c r="T3" s="14">
        <f>'純資産変動計算書（NW）'!T3</f>
        <v>8.2547712117728211E-2</v>
      </c>
      <c r="U3" s="14">
        <f>'純資産変動計算書（NW）'!U3</f>
        <v>0.22569290906839767</v>
      </c>
      <c r="V3" s="14">
        <f>'純資産変動計算書（NW）'!V3</f>
        <v>9.9173992252860957E-2</v>
      </c>
      <c r="W3" s="14">
        <f>'純資産変動計算書（NW）'!W3</f>
        <v>7.1652192369598675E-2</v>
      </c>
      <c r="X3" s="14">
        <f>'純資産変動計算書（NW）'!X3</f>
        <v>0</v>
      </c>
      <c r="Y3" s="38"/>
      <c r="Z3" s="38"/>
    </row>
    <row r="4" spans="1:26" ht="12" x14ac:dyDescent="0.15">
      <c r="A4" s="5" t="s">
        <v>2</v>
      </c>
      <c r="B4" s="6"/>
      <c r="C4" s="3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x14ac:dyDescent="0.15">
      <c r="A5" s="7" t="s">
        <v>3</v>
      </c>
      <c r="B5" s="22">
        <v>14420991</v>
      </c>
      <c r="C5" s="22"/>
      <c r="D5" s="19">
        <f>ROUNDDOWN($B5*D$3,0)+3</f>
        <v>6186002</v>
      </c>
      <c r="E5" s="19">
        <f t="shared" ref="D5:S20" si="0">ROUNDDOWN($B5*E$3,0)</f>
        <v>984066</v>
      </c>
      <c r="F5" s="19">
        <f t="shared" si="0"/>
        <v>1231486</v>
      </c>
      <c r="G5" s="19">
        <f t="shared" si="0"/>
        <v>1448042</v>
      </c>
      <c r="H5" s="19">
        <f t="shared" si="0"/>
        <v>1810754</v>
      </c>
      <c r="I5" s="19">
        <f t="shared" si="0"/>
        <v>1664853</v>
      </c>
      <c r="J5" s="19">
        <f t="shared" si="0"/>
        <v>1095788</v>
      </c>
      <c r="K5" s="19">
        <f>ROUNDDOWN($B5*K$3,0)</f>
        <v>1103695</v>
      </c>
      <c r="L5" s="19">
        <f t="shared" si="0"/>
        <v>1120275</v>
      </c>
      <c r="M5" s="19">
        <f t="shared" si="0"/>
        <v>1571241</v>
      </c>
      <c r="N5" s="19">
        <f t="shared" si="0"/>
        <v>3310576</v>
      </c>
      <c r="O5" s="19">
        <f t="shared" si="0"/>
        <v>1884725</v>
      </c>
      <c r="P5" s="19">
        <f t="shared" si="0"/>
        <v>2382625</v>
      </c>
      <c r="Q5" s="19">
        <f t="shared" si="0"/>
        <v>1546499</v>
      </c>
      <c r="R5" s="19">
        <f>ROUNDDOWN($B5*R$3,0)</f>
        <v>770061</v>
      </c>
      <c r="S5" s="19">
        <f t="shared" si="0"/>
        <v>1134559</v>
      </c>
      <c r="T5" s="19">
        <f t="shared" ref="R5:X20" si="1">ROUNDDOWN($B5*T$3,0)</f>
        <v>1190419</v>
      </c>
      <c r="U5" s="19">
        <f t="shared" si="1"/>
        <v>3254715</v>
      </c>
      <c r="V5" s="19">
        <f t="shared" si="1"/>
        <v>1430187</v>
      </c>
      <c r="W5" s="19">
        <f t="shared" si="1"/>
        <v>1033295</v>
      </c>
      <c r="X5" s="19">
        <f t="shared" si="1"/>
        <v>0</v>
      </c>
      <c r="Y5" s="10">
        <f t="shared" ref="Y5:Y25" si="2">SUM(D5:J5)</f>
        <v>14420991</v>
      </c>
      <c r="Z5" s="10">
        <f>Y5-B5</f>
        <v>0</v>
      </c>
    </row>
    <row r="6" spans="1:26" ht="12.75" x14ac:dyDescent="0.15">
      <c r="A6" s="7" t="s">
        <v>4</v>
      </c>
      <c r="B6" s="22">
        <v>14357991</v>
      </c>
      <c r="C6" s="22"/>
      <c r="D6" s="19">
        <f>ROUNDDOWN($B6*D$3,0)+3</f>
        <v>6158978</v>
      </c>
      <c r="E6" s="19">
        <f t="shared" si="0"/>
        <v>979767</v>
      </c>
      <c r="F6" s="19">
        <f t="shared" si="0"/>
        <v>1226106</v>
      </c>
      <c r="G6" s="19">
        <f t="shared" si="0"/>
        <v>1441716</v>
      </c>
      <c r="H6" s="19">
        <f t="shared" si="0"/>
        <v>1802843</v>
      </c>
      <c r="I6" s="19">
        <f t="shared" si="0"/>
        <v>1657580</v>
      </c>
      <c r="J6" s="19">
        <f t="shared" si="0"/>
        <v>1091001</v>
      </c>
      <c r="K6" s="19">
        <f>ROUNDDOWN($B6*K$3,0)</f>
        <v>1098873</v>
      </c>
      <c r="L6" s="19">
        <f t="shared" si="0"/>
        <v>1115381</v>
      </c>
      <c r="M6" s="19">
        <f t="shared" si="0"/>
        <v>1564377</v>
      </c>
      <c r="N6" s="19">
        <f t="shared" si="0"/>
        <v>3296113</v>
      </c>
      <c r="O6" s="19">
        <f t="shared" si="0"/>
        <v>1876491</v>
      </c>
      <c r="P6" s="19">
        <f t="shared" si="0"/>
        <v>2372216</v>
      </c>
      <c r="Q6" s="19">
        <f t="shared" si="0"/>
        <v>1539743</v>
      </c>
      <c r="R6" s="19">
        <f>ROUNDDOWN($B6*R$3,0)</f>
        <v>766697</v>
      </c>
      <c r="S6" s="19">
        <f t="shared" si="1"/>
        <v>1129602</v>
      </c>
      <c r="T6" s="19">
        <f t="shared" si="1"/>
        <v>1185219</v>
      </c>
      <c r="U6" s="19">
        <f t="shared" si="1"/>
        <v>3240496</v>
      </c>
      <c r="V6" s="19">
        <f t="shared" si="1"/>
        <v>1423939</v>
      </c>
      <c r="W6" s="19">
        <f t="shared" si="1"/>
        <v>1028781</v>
      </c>
      <c r="X6" s="19">
        <f t="shared" si="1"/>
        <v>0</v>
      </c>
      <c r="Y6" s="10">
        <f t="shared" si="2"/>
        <v>14357991</v>
      </c>
      <c r="Z6" s="10">
        <f t="shared" ref="Z6:Z55" si="3">Y6-B6</f>
        <v>0</v>
      </c>
    </row>
    <row r="7" spans="1:26" ht="12.75" x14ac:dyDescent="0.15">
      <c r="A7" s="7" t="s">
        <v>5</v>
      </c>
      <c r="B7" s="22">
        <v>8299142</v>
      </c>
      <c r="C7" s="22"/>
      <c r="D7" s="19">
        <f>ROUNDDOWN($B7*D$3,0)+4</f>
        <v>3559987</v>
      </c>
      <c r="E7" s="19">
        <f t="shared" si="0"/>
        <v>566320</v>
      </c>
      <c r="F7" s="19">
        <f t="shared" si="0"/>
        <v>708708</v>
      </c>
      <c r="G7" s="19">
        <f t="shared" si="0"/>
        <v>833334</v>
      </c>
      <c r="H7" s="19">
        <f t="shared" si="0"/>
        <v>1042071</v>
      </c>
      <c r="I7" s="19">
        <f t="shared" si="0"/>
        <v>958107</v>
      </c>
      <c r="J7" s="19">
        <f t="shared" si="0"/>
        <v>630615</v>
      </c>
      <c r="K7" s="19">
        <f>ROUNDDOWN($B7*K$3,0)</f>
        <v>635166</v>
      </c>
      <c r="L7" s="19">
        <f t="shared" si="0"/>
        <v>644707</v>
      </c>
      <c r="M7" s="19">
        <f t="shared" si="0"/>
        <v>904234</v>
      </c>
      <c r="N7" s="19">
        <f t="shared" si="0"/>
        <v>1905204</v>
      </c>
      <c r="O7" s="19">
        <f t="shared" si="0"/>
        <v>1084641</v>
      </c>
      <c r="P7" s="19">
        <f t="shared" si="0"/>
        <v>1371177</v>
      </c>
      <c r="Q7" s="19">
        <f t="shared" si="0"/>
        <v>889995</v>
      </c>
      <c r="R7" s="19">
        <f>ROUNDDOWN($B7*R$3,0)</f>
        <v>443163</v>
      </c>
      <c r="S7" s="19">
        <f t="shared" si="1"/>
        <v>652927</v>
      </c>
      <c r="T7" s="19">
        <f t="shared" si="1"/>
        <v>685075</v>
      </c>
      <c r="U7" s="19">
        <f t="shared" si="1"/>
        <v>1873057</v>
      </c>
      <c r="V7" s="19">
        <f t="shared" si="1"/>
        <v>823059</v>
      </c>
      <c r="W7" s="19">
        <f t="shared" si="1"/>
        <v>594651</v>
      </c>
      <c r="X7" s="19">
        <f t="shared" si="1"/>
        <v>0</v>
      </c>
      <c r="Y7" s="10">
        <f t="shared" si="2"/>
        <v>8299142</v>
      </c>
      <c r="Z7" s="10">
        <f t="shared" si="3"/>
        <v>0</v>
      </c>
    </row>
    <row r="8" spans="1:26" ht="12.75" x14ac:dyDescent="0.15">
      <c r="A8" s="7" t="s">
        <v>6</v>
      </c>
      <c r="B8" s="22">
        <v>5731849</v>
      </c>
      <c r="C8" s="22"/>
      <c r="D8" s="19">
        <f>ROUNDDOWN($B8*D$3,0)+3</f>
        <v>2458725</v>
      </c>
      <c r="E8" s="19">
        <f t="shared" si="0"/>
        <v>391132</v>
      </c>
      <c r="F8" s="19">
        <f t="shared" si="0"/>
        <v>489473</v>
      </c>
      <c r="G8" s="19">
        <f t="shared" si="0"/>
        <v>575547</v>
      </c>
      <c r="H8" s="19">
        <f t="shared" si="0"/>
        <v>719712</v>
      </c>
      <c r="I8" s="19">
        <f t="shared" si="0"/>
        <v>661722</v>
      </c>
      <c r="J8" s="19">
        <f t="shared" si="0"/>
        <v>435538</v>
      </c>
      <c r="K8" s="19">
        <f>ROUNDDOWN($B8*K$3,0)</f>
        <v>438681</v>
      </c>
      <c r="L8" s="19">
        <f t="shared" si="0"/>
        <v>445270</v>
      </c>
      <c r="M8" s="19">
        <f t="shared" si="0"/>
        <v>624514</v>
      </c>
      <c r="N8" s="19">
        <f t="shared" si="0"/>
        <v>1315840</v>
      </c>
      <c r="O8" s="19">
        <f t="shared" si="0"/>
        <v>749113</v>
      </c>
      <c r="P8" s="19">
        <f t="shared" si="0"/>
        <v>947011</v>
      </c>
      <c r="Q8" s="19">
        <f t="shared" si="0"/>
        <v>614680</v>
      </c>
      <c r="R8" s="19">
        <f>ROUNDDOWN($B8*R$3,0)</f>
        <v>306073</v>
      </c>
      <c r="S8" s="19">
        <f t="shared" si="1"/>
        <v>450948</v>
      </c>
      <c r="T8" s="19">
        <f t="shared" si="1"/>
        <v>473151</v>
      </c>
      <c r="U8" s="19">
        <f t="shared" si="1"/>
        <v>1293637</v>
      </c>
      <c r="V8" s="19">
        <f t="shared" si="1"/>
        <v>568450</v>
      </c>
      <c r="W8" s="19">
        <f t="shared" si="1"/>
        <v>410699</v>
      </c>
      <c r="X8" s="19">
        <f t="shared" si="1"/>
        <v>0</v>
      </c>
      <c r="Y8" s="10">
        <f t="shared" si="2"/>
        <v>5731849</v>
      </c>
      <c r="Z8" s="10">
        <f t="shared" si="3"/>
        <v>0</v>
      </c>
    </row>
    <row r="9" spans="1:26" ht="12.75" x14ac:dyDescent="0.15">
      <c r="A9" s="7" t="s">
        <v>7</v>
      </c>
      <c r="B9" s="22">
        <v>327000</v>
      </c>
      <c r="C9" s="22"/>
      <c r="D9" s="19">
        <f>ROUNDDOWN($B9*D$3,0)+3</f>
        <v>140272</v>
      </c>
      <c r="E9" s="19">
        <f t="shared" si="0"/>
        <v>22313</v>
      </c>
      <c r="F9" s="19">
        <f t="shared" si="0"/>
        <v>27924</v>
      </c>
      <c r="G9" s="19">
        <f t="shared" si="0"/>
        <v>32834</v>
      </c>
      <c r="H9" s="19">
        <f t="shared" si="0"/>
        <v>41059</v>
      </c>
      <c r="I9" s="19">
        <f t="shared" si="0"/>
        <v>37751</v>
      </c>
      <c r="J9" s="19">
        <f t="shared" si="0"/>
        <v>24847</v>
      </c>
      <c r="K9" s="19">
        <f t="shared" si="0"/>
        <v>25026</v>
      </c>
      <c r="L9" s="19">
        <f t="shared" si="0"/>
        <v>25402</v>
      </c>
      <c r="M9" s="19">
        <f t="shared" si="0"/>
        <v>35628</v>
      </c>
      <c r="N9" s="19">
        <f t="shared" si="0"/>
        <v>75068</v>
      </c>
      <c r="O9" s="19">
        <f t="shared" si="0"/>
        <v>42736</v>
      </c>
      <c r="P9" s="19">
        <f t="shared" si="0"/>
        <v>54026</v>
      </c>
      <c r="Q9" s="19">
        <f t="shared" si="0"/>
        <v>35067</v>
      </c>
      <c r="R9" s="19">
        <f t="shared" si="1"/>
        <v>17461</v>
      </c>
      <c r="S9" s="19">
        <f t="shared" si="1"/>
        <v>25726</v>
      </c>
      <c r="T9" s="19">
        <f t="shared" si="1"/>
        <v>26993</v>
      </c>
      <c r="U9" s="19">
        <f t="shared" si="1"/>
        <v>73801</v>
      </c>
      <c r="V9" s="19">
        <f t="shared" si="1"/>
        <v>32429</v>
      </c>
      <c r="W9" s="19">
        <f t="shared" si="1"/>
        <v>23430</v>
      </c>
      <c r="X9" s="19">
        <f t="shared" si="1"/>
        <v>0</v>
      </c>
      <c r="Y9" s="10">
        <f t="shared" si="2"/>
        <v>327000</v>
      </c>
      <c r="Z9" s="10">
        <f t="shared" si="3"/>
        <v>0</v>
      </c>
    </row>
    <row r="10" spans="1:26" ht="12.75" x14ac:dyDescent="0.15">
      <c r="A10" s="7" t="s">
        <v>8</v>
      </c>
      <c r="B10" s="22">
        <v>0</v>
      </c>
      <c r="C10" s="22"/>
      <c r="D10" s="19">
        <f>ROUNDDOWN($B10*D$3,0)</f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10">
        <f t="shared" si="2"/>
        <v>0</v>
      </c>
      <c r="Z10" s="10">
        <f t="shared" si="3"/>
        <v>0</v>
      </c>
    </row>
    <row r="11" spans="1:26" ht="12.75" x14ac:dyDescent="0.15">
      <c r="A11" s="7" t="s">
        <v>9</v>
      </c>
      <c r="B11" s="22">
        <v>63000</v>
      </c>
      <c r="C11" s="22"/>
      <c r="D11" s="19">
        <f>ROUNDDOWN($B11*D$3,0)+3</f>
        <v>27027</v>
      </c>
      <c r="E11" s="19">
        <f t="shared" si="0"/>
        <v>4299</v>
      </c>
      <c r="F11" s="19">
        <f t="shared" si="0"/>
        <v>5379</v>
      </c>
      <c r="G11" s="19">
        <f t="shared" si="0"/>
        <v>6325</v>
      </c>
      <c r="H11" s="19">
        <f t="shared" si="0"/>
        <v>7910</v>
      </c>
      <c r="I11" s="19">
        <f t="shared" si="0"/>
        <v>7273</v>
      </c>
      <c r="J11" s="19">
        <f t="shared" si="0"/>
        <v>4787</v>
      </c>
      <c r="K11" s="19">
        <f>ROUNDDOWN($B11*K$3,0)</f>
        <v>4821</v>
      </c>
      <c r="L11" s="19">
        <f t="shared" si="0"/>
        <v>4894</v>
      </c>
      <c r="M11" s="19">
        <f t="shared" si="0"/>
        <v>6864</v>
      </c>
      <c r="N11" s="19">
        <f t="shared" si="0"/>
        <v>14462</v>
      </c>
      <c r="O11" s="19">
        <f t="shared" si="0"/>
        <v>8233</v>
      </c>
      <c r="P11" s="19">
        <f t="shared" si="0"/>
        <v>10408</v>
      </c>
      <c r="Q11" s="19">
        <f t="shared" si="0"/>
        <v>6756</v>
      </c>
      <c r="R11" s="19">
        <f>ROUNDDOWN($B11*R$3,0)</f>
        <v>3364</v>
      </c>
      <c r="S11" s="19">
        <f t="shared" si="1"/>
        <v>4956</v>
      </c>
      <c r="T11" s="19">
        <f t="shared" si="1"/>
        <v>5200</v>
      </c>
      <c r="U11" s="19">
        <f t="shared" si="1"/>
        <v>14218</v>
      </c>
      <c r="V11" s="19">
        <f t="shared" si="1"/>
        <v>6247</v>
      </c>
      <c r="W11" s="19">
        <f t="shared" si="1"/>
        <v>4514</v>
      </c>
      <c r="X11" s="19">
        <f t="shared" si="1"/>
        <v>0</v>
      </c>
      <c r="Y11" s="10">
        <f t="shared" si="2"/>
        <v>63000</v>
      </c>
      <c r="Z11" s="10">
        <f t="shared" si="3"/>
        <v>0</v>
      </c>
    </row>
    <row r="12" spans="1:26" ht="12.75" x14ac:dyDescent="0.15">
      <c r="A12" s="7" t="s">
        <v>10</v>
      </c>
      <c r="B12" s="22">
        <v>63000</v>
      </c>
      <c r="C12" s="22"/>
      <c r="D12" s="19">
        <f>ROUNDDOWN($B12*D$3,0)+3</f>
        <v>27027</v>
      </c>
      <c r="E12" s="19">
        <f t="shared" si="0"/>
        <v>4299</v>
      </c>
      <c r="F12" s="19">
        <f t="shared" si="0"/>
        <v>5379</v>
      </c>
      <c r="G12" s="19">
        <f t="shared" si="0"/>
        <v>6325</v>
      </c>
      <c r="H12" s="19">
        <f t="shared" si="0"/>
        <v>7910</v>
      </c>
      <c r="I12" s="19">
        <f t="shared" si="0"/>
        <v>7273</v>
      </c>
      <c r="J12" s="19">
        <f t="shared" si="0"/>
        <v>4787</v>
      </c>
      <c r="K12" s="19">
        <f>ROUNDDOWN($B12*K$3,0)</f>
        <v>4821</v>
      </c>
      <c r="L12" s="19">
        <f t="shared" si="0"/>
        <v>4894</v>
      </c>
      <c r="M12" s="19">
        <f t="shared" si="0"/>
        <v>6864</v>
      </c>
      <c r="N12" s="19">
        <f t="shared" si="0"/>
        <v>14462</v>
      </c>
      <c r="O12" s="19">
        <f t="shared" si="0"/>
        <v>8233</v>
      </c>
      <c r="P12" s="19">
        <f t="shared" si="0"/>
        <v>10408</v>
      </c>
      <c r="Q12" s="19">
        <f t="shared" si="0"/>
        <v>6756</v>
      </c>
      <c r="R12" s="19">
        <f>ROUNDDOWN($B12*R$3,0)</f>
        <v>3364</v>
      </c>
      <c r="S12" s="19">
        <f t="shared" si="1"/>
        <v>4956</v>
      </c>
      <c r="T12" s="19">
        <f t="shared" si="1"/>
        <v>5200</v>
      </c>
      <c r="U12" s="19">
        <f t="shared" si="1"/>
        <v>14218</v>
      </c>
      <c r="V12" s="19">
        <f t="shared" si="1"/>
        <v>6247</v>
      </c>
      <c r="W12" s="19">
        <f t="shared" si="1"/>
        <v>4514</v>
      </c>
      <c r="X12" s="19">
        <f t="shared" si="1"/>
        <v>0</v>
      </c>
      <c r="Y12" s="10">
        <f t="shared" si="2"/>
        <v>63000</v>
      </c>
      <c r="Z12" s="10">
        <f t="shared" si="3"/>
        <v>0</v>
      </c>
    </row>
    <row r="13" spans="1:26" ht="12.75" x14ac:dyDescent="0.15">
      <c r="A13" s="7" t="s">
        <v>11</v>
      </c>
      <c r="B13" s="22">
        <v>0</v>
      </c>
      <c r="C13" s="22"/>
      <c r="D13" s="19">
        <f>ROUNDDOWN($B13*D$3,0)</f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0">
        <f t="shared" si="2"/>
        <v>0</v>
      </c>
      <c r="Z13" s="10">
        <f t="shared" si="3"/>
        <v>0</v>
      </c>
    </row>
    <row r="14" spans="1:26" ht="12.75" x14ac:dyDescent="0.15">
      <c r="A14" s="7" t="s">
        <v>12</v>
      </c>
      <c r="B14" s="22">
        <v>0</v>
      </c>
      <c r="C14" s="22"/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0">
        <f t="shared" si="2"/>
        <v>0</v>
      </c>
      <c r="Z14" s="10">
        <f t="shared" si="3"/>
        <v>0</v>
      </c>
    </row>
    <row r="15" spans="1:26" ht="12.75" x14ac:dyDescent="0.15">
      <c r="A15" s="7" t="s">
        <v>8</v>
      </c>
      <c r="B15" s="22">
        <v>0</v>
      </c>
      <c r="C15" s="22"/>
      <c r="D15" s="19">
        <f>ROUNDDOWN($B15*D$3,0)</f>
        <v>0</v>
      </c>
      <c r="E15" s="19">
        <f t="shared" si="0"/>
        <v>0</v>
      </c>
      <c r="F15" s="19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19">
        <f>ROUNDDOWN($B15*K$3,0)</f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>ROUNDDOWN($B15*R$3,0)</f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  <c r="V15" s="19">
        <f t="shared" si="1"/>
        <v>0</v>
      </c>
      <c r="W15" s="19">
        <f t="shared" si="1"/>
        <v>0</v>
      </c>
      <c r="X15" s="19">
        <f t="shared" si="1"/>
        <v>0</v>
      </c>
      <c r="Y15" s="10">
        <f t="shared" si="2"/>
        <v>0</v>
      </c>
      <c r="Z15" s="10">
        <f t="shared" si="3"/>
        <v>0</v>
      </c>
    </row>
    <row r="16" spans="1:26" ht="12.75" x14ac:dyDescent="0.15">
      <c r="A16" s="7" t="s">
        <v>13</v>
      </c>
      <c r="B16" s="22">
        <v>14315427</v>
      </c>
      <c r="C16" s="22"/>
      <c r="D16" s="19">
        <f>ROUNDDOWN($B16*D$3,0)+3</f>
        <v>6140720</v>
      </c>
      <c r="E16" s="19">
        <f t="shared" si="0"/>
        <v>976863</v>
      </c>
      <c r="F16" s="19">
        <f t="shared" si="0"/>
        <v>1222471</v>
      </c>
      <c r="G16" s="19">
        <f t="shared" si="0"/>
        <v>1437442</v>
      </c>
      <c r="H16" s="19">
        <f t="shared" si="0"/>
        <v>1797499</v>
      </c>
      <c r="I16" s="19">
        <f t="shared" si="0"/>
        <v>1652666</v>
      </c>
      <c r="J16" s="19">
        <f t="shared" si="0"/>
        <v>1087766</v>
      </c>
      <c r="K16" s="19">
        <f>ROUNDDOWN($B16*K$3,0)</f>
        <v>1095616</v>
      </c>
      <c r="L16" s="19">
        <f t="shared" si="0"/>
        <v>1112074</v>
      </c>
      <c r="M16" s="19">
        <f t="shared" si="0"/>
        <v>1559740</v>
      </c>
      <c r="N16" s="19">
        <f t="shared" si="0"/>
        <v>3286342</v>
      </c>
      <c r="O16" s="19">
        <f t="shared" si="0"/>
        <v>1870928</v>
      </c>
      <c r="P16" s="19">
        <f t="shared" si="0"/>
        <v>2365183</v>
      </c>
      <c r="Q16" s="19">
        <f t="shared" si="0"/>
        <v>1535179</v>
      </c>
      <c r="R16" s="19">
        <f>ROUNDDOWN($B16*R$3,0)</f>
        <v>764424</v>
      </c>
      <c r="S16" s="19">
        <f t="shared" si="1"/>
        <v>1126253</v>
      </c>
      <c r="T16" s="19">
        <f t="shared" si="1"/>
        <v>1181705</v>
      </c>
      <c r="U16" s="19">
        <f t="shared" si="1"/>
        <v>3230890</v>
      </c>
      <c r="V16" s="19">
        <f t="shared" si="1"/>
        <v>1419718</v>
      </c>
      <c r="W16" s="19">
        <f t="shared" si="1"/>
        <v>1025731</v>
      </c>
      <c r="X16" s="19">
        <f t="shared" si="1"/>
        <v>0</v>
      </c>
      <c r="Y16" s="10">
        <f t="shared" si="2"/>
        <v>14315427</v>
      </c>
      <c r="Z16" s="10">
        <f t="shared" si="3"/>
        <v>0</v>
      </c>
    </row>
    <row r="17" spans="1:26" ht="12.75" x14ac:dyDescent="0.15">
      <c r="A17" s="7" t="s">
        <v>14</v>
      </c>
      <c r="B17" s="22">
        <v>14174000</v>
      </c>
      <c r="C17" s="22"/>
      <c r="D17" s="19">
        <f>ROUNDDOWN($B17*D$3,0)+3</f>
        <v>6080054</v>
      </c>
      <c r="E17" s="19">
        <f t="shared" si="0"/>
        <v>967212</v>
      </c>
      <c r="F17" s="19">
        <f t="shared" si="0"/>
        <v>1210394</v>
      </c>
      <c r="G17" s="19">
        <f t="shared" si="0"/>
        <v>1423241</v>
      </c>
      <c r="H17" s="19">
        <f t="shared" si="0"/>
        <v>1779741</v>
      </c>
      <c r="I17" s="19">
        <f t="shared" si="0"/>
        <v>1636338</v>
      </c>
      <c r="J17" s="19">
        <f t="shared" si="0"/>
        <v>1077020</v>
      </c>
      <c r="K17" s="19">
        <f t="shared" si="0"/>
        <v>1084792</v>
      </c>
      <c r="L17" s="19">
        <f t="shared" si="0"/>
        <v>1101087</v>
      </c>
      <c r="M17" s="19">
        <f t="shared" si="0"/>
        <v>1544330</v>
      </c>
      <c r="N17" s="19">
        <f t="shared" si="0"/>
        <v>3253875</v>
      </c>
      <c r="O17" s="19">
        <f t="shared" si="0"/>
        <v>1852445</v>
      </c>
      <c r="P17" s="19">
        <f t="shared" si="0"/>
        <v>2341817</v>
      </c>
      <c r="Q17" s="19">
        <f t="shared" si="0"/>
        <v>1520012</v>
      </c>
      <c r="R17" s="19">
        <f t="shared" si="1"/>
        <v>756872</v>
      </c>
      <c r="S17" s="19">
        <f t="shared" si="1"/>
        <v>1115127</v>
      </c>
      <c r="T17" s="19">
        <f t="shared" si="1"/>
        <v>1170031</v>
      </c>
      <c r="U17" s="19">
        <f t="shared" si="1"/>
        <v>3198971</v>
      </c>
      <c r="V17" s="19">
        <f t="shared" si="1"/>
        <v>1405692</v>
      </c>
      <c r="W17" s="19">
        <f t="shared" si="1"/>
        <v>1015598</v>
      </c>
      <c r="X17" s="19">
        <f t="shared" si="1"/>
        <v>0</v>
      </c>
      <c r="Y17" s="10">
        <f t="shared" si="2"/>
        <v>14174000</v>
      </c>
      <c r="Z17" s="10">
        <f t="shared" si="3"/>
        <v>0</v>
      </c>
    </row>
    <row r="18" spans="1:26" ht="12.75" x14ac:dyDescent="0.15">
      <c r="A18" s="7" t="s">
        <v>15</v>
      </c>
      <c r="B18" s="22">
        <v>100000</v>
      </c>
      <c r="C18" s="22"/>
      <c r="D18" s="19">
        <f>ROUNDDOWN($B18*D$3,0)+4</f>
        <v>42899</v>
      </c>
      <c r="E18" s="19">
        <f t="shared" si="0"/>
        <v>6823</v>
      </c>
      <c r="F18" s="19">
        <f t="shared" si="0"/>
        <v>8539</v>
      </c>
      <c r="G18" s="19">
        <f t="shared" si="0"/>
        <v>10041</v>
      </c>
      <c r="H18" s="19">
        <f t="shared" si="0"/>
        <v>12556</v>
      </c>
      <c r="I18" s="19">
        <f t="shared" si="0"/>
        <v>11544</v>
      </c>
      <c r="J18" s="19">
        <f t="shared" si="0"/>
        <v>7598</v>
      </c>
      <c r="K18" s="19">
        <f t="shared" si="0"/>
        <v>7653</v>
      </c>
      <c r="L18" s="19">
        <f t="shared" si="0"/>
        <v>7768</v>
      </c>
      <c r="M18" s="19">
        <f t="shared" si="0"/>
        <v>10895</v>
      </c>
      <c r="N18" s="19">
        <f t="shared" si="0"/>
        <v>22956</v>
      </c>
      <c r="O18" s="19">
        <f t="shared" si="0"/>
        <v>13069</v>
      </c>
      <c r="P18" s="19">
        <f t="shared" si="0"/>
        <v>16521</v>
      </c>
      <c r="Q18" s="19">
        <f t="shared" si="0"/>
        <v>10723</v>
      </c>
      <c r="R18" s="19">
        <f t="shared" si="1"/>
        <v>5339</v>
      </c>
      <c r="S18" s="19">
        <f t="shared" si="1"/>
        <v>7867</v>
      </c>
      <c r="T18" s="19">
        <f t="shared" si="1"/>
        <v>8254</v>
      </c>
      <c r="U18" s="19">
        <f t="shared" si="1"/>
        <v>22569</v>
      </c>
      <c r="V18" s="19">
        <f t="shared" si="1"/>
        <v>9917</v>
      </c>
      <c r="W18" s="19">
        <f t="shared" si="1"/>
        <v>7165</v>
      </c>
      <c r="X18" s="19">
        <f t="shared" si="1"/>
        <v>0</v>
      </c>
      <c r="Y18" s="10">
        <f t="shared" si="2"/>
        <v>100000</v>
      </c>
      <c r="Z18" s="10">
        <f t="shared" si="3"/>
        <v>0</v>
      </c>
    </row>
    <row r="19" spans="1:26" ht="12.75" x14ac:dyDescent="0.15">
      <c r="A19" s="7" t="s">
        <v>16</v>
      </c>
      <c r="B19" s="22">
        <v>0</v>
      </c>
      <c r="C19" s="22"/>
      <c r="D19" s="19">
        <f>ROUNDDOWN($B19*D$3,0)</f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>ROUNDDOWN($B19*K$3,0)</f>
        <v>0</v>
      </c>
      <c r="L19" s="19">
        <f t="shared" si="0"/>
        <v>0</v>
      </c>
      <c r="M19" s="19">
        <f t="shared" si="0"/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>ROUNDDOWN($B19*R$3,0)</f>
        <v>0</v>
      </c>
      <c r="S19" s="19">
        <f t="shared" si="1"/>
        <v>0</v>
      </c>
      <c r="T19" s="19">
        <f t="shared" si="1"/>
        <v>0</v>
      </c>
      <c r="U19" s="19">
        <f t="shared" si="1"/>
        <v>0</v>
      </c>
      <c r="V19" s="19">
        <f t="shared" si="1"/>
        <v>0</v>
      </c>
      <c r="W19" s="19">
        <f t="shared" si="1"/>
        <v>0</v>
      </c>
      <c r="X19" s="19">
        <f t="shared" si="1"/>
        <v>0</v>
      </c>
      <c r="Y19" s="10">
        <f t="shared" si="2"/>
        <v>0</v>
      </c>
      <c r="Z19" s="10">
        <f t="shared" si="3"/>
        <v>0</v>
      </c>
    </row>
    <row r="20" spans="1:26" ht="12.75" x14ac:dyDescent="0.15">
      <c r="A20" s="7" t="s">
        <v>17</v>
      </c>
      <c r="B20" s="22">
        <v>41427</v>
      </c>
      <c r="C20" s="22"/>
      <c r="D20" s="19">
        <f>ROUNDDOWN($B20*D$3,0)+5</f>
        <v>17775</v>
      </c>
      <c r="E20" s="19">
        <f t="shared" si="0"/>
        <v>2826</v>
      </c>
      <c r="F20" s="19">
        <f t="shared" si="0"/>
        <v>3537</v>
      </c>
      <c r="G20" s="19">
        <f t="shared" si="0"/>
        <v>4159</v>
      </c>
      <c r="H20" s="19">
        <f t="shared" si="0"/>
        <v>5201</v>
      </c>
      <c r="I20" s="19">
        <f t="shared" si="0"/>
        <v>4782</v>
      </c>
      <c r="J20" s="19">
        <f t="shared" si="0"/>
        <v>3147</v>
      </c>
      <c r="K20" s="19">
        <f>ROUNDDOWN($B20*K$3,0)</f>
        <v>3170</v>
      </c>
      <c r="L20" s="19">
        <f t="shared" si="0"/>
        <v>3218</v>
      </c>
      <c r="M20" s="19">
        <f t="shared" si="0"/>
        <v>4513</v>
      </c>
      <c r="N20" s="19">
        <f t="shared" si="0"/>
        <v>9510</v>
      </c>
      <c r="O20" s="19">
        <f t="shared" si="0"/>
        <v>5414</v>
      </c>
      <c r="P20" s="19">
        <f t="shared" si="0"/>
        <v>6844</v>
      </c>
      <c r="Q20" s="19">
        <f t="shared" si="0"/>
        <v>4442</v>
      </c>
      <c r="R20" s="19">
        <f>ROUNDDOWN($B20*R$3,0)</f>
        <v>2212</v>
      </c>
      <c r="S20" s="19">
        <f t="shared" si="1"/>
        <v>3259</v>
      </c>
      <c r="T20" s="19">
        <f t="shared" si="1"/>
        <v>3419</v>
      </c>
      <c r="U20" s="19">
        <f t="shared" si="1"/>
        <v>9349</v>
      </c>
      <c r="V20" s="19">
        <f t="shared" si="1"/>
        <v>4108</v>
      </c>
      <c r="W20" s="19">
        <f t="shared" si="1"/>
        <v>2968</v>
      </c>
      <c r="X20" s="19">
        <f t="shared" si="1"/>
        <v>0</v>
      </c>
      <c r="Y20" s="10">
        <f t="shared" si="2"/>
        <v>41427</v>
      </c>
      <c r="Z20" s="10">
        <f t="shared" si="3"/>
        <v>0</v>
      </c>
    </row>
    <row r="21" spans="1:26" ht="12.75" x14ac:dyDescent="0.15">
      <c r="A21" s="7" t="s">
        <v>18</v>
      </c>
      <c r="B21" s="22"/>
      <c r="C21" s="22"/>
      <c r="D21" s="19">
        <f>ROUNDDOWN($B21*D$3,0)</f>
        <v>0</v>
      </c>
      <c r="E21" s="19">
        <f t="shared" ref="D21:S37" si="4">ROUNDDOWN($B21*E$3,0)</f>
        <v>0</v>
      </c>
      <c r="F21" s="19">
        <f t="shared" si="4"/>
        <v>0</v>
      </c>
      <c r="G21" s="19">
        <f t="shared" si="4"/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 t="shared" si="4"/>
        <v>0</v>
      </c>
      <c r="M21" s="19">
        <f t="shared" si="4"/>
        <v>0</v>
      </c>
      <c r="N21" s="19">
        <f t="shared" si="4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19">
        <f t="shared" ref="R21:X37" si="5">ROUNDDOWN($B21*T$3,0)</f>
        <v>0</v>
      </c>
      <c r="U21" s="19">
        <f t="shared" si="5"/>
        <v>0</v>
      </c>
      <c r="V21" s="19">
        <f t="shared" si="5"/>
        <v>0</v>
      </c>
      <c r="W21" s="19">
        <f t="shared" si="5"/>
        <v>0</v>
      </c>
      <c r="X21" s="19">
        <f t="shared" si="5"/>
        <v>0</v>
      </c>
      <c r="Y21" s="10">
        <f t="shared" si="2"/>
        <v>0</v>
      </c>
      <c r="Z21" s="10">
        <f t="shared" si="3"/>
        <v>0</v>
      </c>
    </row>
    <row r="22" spans="1:26" ht="12.75" x14ac:dyDescent="0.15">
      <c r="A22" s="7" t="s">
        <v>19</v>
      </c>
      <c r="B22" s="22"/>
      <c r="C22" s="22"/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 t="shared" si="4"/>
        <v>0</v>
      </c>
      <c r="K22" s="19">
        <f t="shared" si="4"/>
        <v>0</v>
      </c>
      <c r="L22" s="19">
        <f t="shared" si="4"/>
        <v>0</v>
      </c>
      <c r="M22" s="19">
        <f t="shared" si="4"/>
        <v>0</v>
      </c>
      <c r="N22" s="19">
        <f t="shared" si="4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5"/>
        <v>0</v>
      </c>
      <c r="S22" s="19">
        <f t="shared" si="5"/>
        <v>0</v>
      </c>
      <c r="T22" s="19">
        <f t="shared" si="5"/>
        <v>0</v>
      </c>
      <c r="U22" s="19">
        <f t="shared" si="5"/>
        <v>0</v>
      </c>
      <c r="V22" s="19">
        <f t="shared" si="5"/>
        <v>0</v>
      </c>
      <c r="W22" s="19">
        <f t="shared" si="5"/>
        <v>0</v>
      </c>
      <c r="X22" s="19">
        <f t="shared" si="5"/>
        <v>0</v>
      </c>
      <c r="Y22" s="10">
        <f t="shared" si="2"/>
        <v>0</v>
      </c>
      <c r="Z22" s="10">
        <f t="shared" si="3"/>
        <v>0</v>
      </c>
    </row>
    <row r="23" spans="1:26" ht="12.75" x14ac:dyDescent="0.15">
      <c r="A23" s="7" t="s">
        <v>20</v>
      </c>
      <c r="B23" s="22"/>
      <c r="C23" s="22"/>
      <c r="D23" s="19">
        <f t="shared" si="4"/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9">
        <f t="shared" si="4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5"/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5"/>
        <v>0</v>
      </c>
      <c r="W23" s="19">
        <f t="shared" si="5"/>
        <v>0</v>
      </c>
      <c r="X23" s="19">
        <f t="shared" si="5"/>
        <v>0</v>
      </c>
      <c r="Y23" s="10">
        <f t="shared" si="2"/>
        <v>0</v>
      </c>
      <c r="Z23" s="10">
        <f t="shared" si="3"/>
        <v>0</v>
      </c>
    </row>
    <row r="24" spans="1:26" ht="12.75" x14ac:dyDescent="0.15">
      <c r="A24" s="7" t="s">
        <v>21</v>
      </c>
      <c r="B24" s="22"/>
      <c r="C24" s="22"/>
      <c r="D24" s="19">
        <f t="shared" si="4"/>
        <v>0</v>
      </c>
      <c r="E24" s="19">
        <f t="shared" si="4"/>
        <v>0</v>
      </c>
      <c r="F24" s="19">
        <f t="shared" si="4"/>
        <v>0</v>
      </c>
      <c r="G24" s="19">
        <f t="shared" si="4"/>
        <v>0</v>
      </c>
      <c r="H24" s="19">
        <f t="shared" si="4"/>
        <v>0</v>
      </c>
      <c r="I24" s="19">
        <f t="shared" si="4"/>
        <v>0</v>
      </c>
      <c r="J24" s="19">
        <f t="shared" si="4"/>
        <v>0</v>
      </c>
      <c r="K24" s="19">
        <f t="shared" si="4"/>
        <v>0</v>
      </c>
      <c r="L24" s="19">
        <f t="shared" si="4"/>
        <v>0</v>
      </c>
      <c r="M24" s="19">
        <f t="shared" si="4"/>
        <v>0</v>
      </c>
      <c r="N24" s="19">
        <f t="shared" si="4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5"/>
        <v>0</v>
      </c>
      <c r="S24" s="19">
        <f t="shared" si="5"/>
        <v>0</v>
      </c>
      <c r="T24" s="19">
        <f t="shared" si="5"/>
        <v>0</v>
      </c>
      <c r="U24" s="19">
        <f t="shared" si="5"/>
        <v>0</v>
      </c>
      <c r="V24" s="19">
        <f t="shared" si="5"/>
        <v>0</v>
      </c>
      <c r="W24" s="19">
        <f t="shared" si="5"/>
        <v>0</v>
      </c>
      <c r="X24" s="19">
        <f t="shared" si="5"/>
        <v>0</v>
      </c>
      <c r="Y24" s="10">
        <f t="shared" si="2"/>
        <v>0</v>
      </c>
      <c r="Z24" s="10">
        <f t="shared" si="3"/>
        <v>0</v>
      </c>
    </row>
    <row r="25" spans="1:26" ht="12.75" x14ac:dyDescent="0.15">
      <c r="A25" s="7" t="s">
        <v>22</v>
      </c>
      <c r="B25" s="22">
        <v>-105564</v>
      </c>
      <c r="C25" s="22"/>
      <c r="D25" s="19">
        <f>ROUNDDOWN($B25*D$3,0)-4</f>
        <v>-45286</v>
      </c>
      <c r="E25" s="19">
        <f t="shared" si="4"/>
        <v>-7203</v>
      </c>
      <c r="F25" s="19">
        <f t="shared" si="4"/>
        <v>-9014</v>
      </c>
      <c r="G25" s="19">
        <f t="shared" si="4"/>
        <v>-10599</v>
      </c>
      <c r="H25" s="19">
        <f t="shared" si="4"/>
        <v>-13255</v>
      </c>
      <c r="I25" s="19">
        <f t="shared" si="4"/>
        <v>-12186</v>
      </c>
      <c r="J25" s="19">
        <f t="shared" si="4"/>
        <v>-8021</v>
      </c>
      <c r="K25" s="19">
        <f>ROUNDDOWN($B25*K$3,0)</f>
        <v>-8079</v>
      </c>
      <c r="L25" s="19">
        <f t="shared" si="4"/>
        <v>-8200</v>
      </c>
      <c r="M25" s="19">
        <f t="shared" si="4"/>
        <v>-11501</v>
      </c>
      <c r="N25" s="19">
        <f t="shared" si="4"/>
        <v>-24233</v>
      </c>
      <c r="O25" s="19">
        <f t="shared" si="4"/>
        <v>-13796</v>
      </c>
      <c r="P25" s="19">
        <f t="shared" si="4"/>
        <v>-17441</v>
      </c>
      <c r="Q25" s="19">
        <f t="shared" si="4"/>
        <v>-11320</v>
      </c>
      <c r="R25" s="19">
        <f>ROUNDDOWN($B25*R$3,0)</f>
        <v>-5636</v>
      </c>
      <c r="S25" s="19">
        <f t="shared" si="5"/>
        <v>-8305</v>
      </c>
      <c r="T25" s="19">
        <f t="shared" si="5"/>
        <v>-8714</v>
      </c>
      <c r="U25" s="19">
        <f t="shared" si="5"/>
        <v>-23825</v>
      </c>
      <c r="V25" s="19">
        <f t="shared" si="5"/>
        <v>-10469</v>
      </c>
      <c r="W25" s="19">
        <f t="shared" si="5"/>
        <v>-7563</v>
      </c>
      <c r="X25" s="19">
        <f t="shared" si="5"/>
        <v>0</v>
      </c>
      <c r="Y25" s="10">
        <f t="shared" si="2"/>
        <v>-105564</v>
      </c>
      <c r="Z25" s="10">
        <f t="shared" si="3"/>
        <v>0</v>
      </c>
    </row>
    <row r="26" spans="1:26" ht="12.75" x14ac:dyDescent="0.15">
      <c r="A26" s="7" t="s">
        <v>23</v>
      </c>
      <c r="B26" s="22"/>
      <c r="C26" s="2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0"/>
      <c r="Z26" s="10"/>
    </row>
    <row r="27" spans="1:26" ht="12.75" x14ac:dyDescent="0.15">
      <c r="A27" s="7" t="s">
        <v>24</v>
      </c>
      <c r="B27" s="22">
        <v>10</v>
      </c>
      <c r="C27" s="22"/>
      <c r="D27" s="19">
        <f>ROUNDDOWN($B27*D$3,0)+3</f>
        <v>7</v>
      </c>
      <c r="E27" s="19">
        <f t="shared" si="4"/>
        <v>0</v>
      </c>
      <c r="F27" s="19">
        <f t="shared" si="4"/>
        <v>0</v>
      </c>
      <c r="G27" s="19">
        <f t="shared" si="4"/>
        <v>1</v>
      </c>
      <c r="H27" s="19">
        <f t="shared" si="4"/>
        <v>1</v>
      </c>
      <c r="I27" s="19">
        <f t="shared" si="4"/>
        <v>1</v>
      </c>
      <c r="J27" s="19">
        <f t="shared" si="4"/>
        <v>0</v>
      </c>
      <c r="K27" s="19">
        <f>ROUNDDOWN($B27*K$3,0)</f>
        <v>0</v>
      </c>
      <c r="L27" s="19">
        <f t="shared" si="4"/>
        <v>0</v>
      </c>
      <c r="M27" s="19">
        <f t="shared" si="4"/>
        <v>1</v>
      </c>
      <c r="N27" s="19">
        <f t="shared" si="4"/>
        <v>2</v>
      </c>
      <c r="O27" s="19">
        <f t="shared" si="4"/>
        <v>1</v>
      </c>
      <c r="P27" s="19">
        <f t="shared" si="4"/>
        <v>1</v>
      </c>
      <c r="Q27" s="19">
        <f t="shared" si="4"/>
        <v>1</v>
      </c>
      <c r="R27" s="19">
        <f>ROUNDDOWN($B27*R$3,0)</f>
        <v>0</v>
      </c>
      <c r="S27" s="19">
        <f t="shared" si="5"/>
        <v>0</v>
      </c>
      <c r="T27" s="19">
        <f t="shared" si="5"/>
        <v>0</v>
      </c>
      <c r="U27" s="19">
        <f t="shared" si="5"/>
        <v>2</v>
      </c>
      <c r="V27" s="19">
        <f t="shared" si="5"/>
        <v>0</v>
      </c>
      <c r="W27" s="19">
        <f t="shared" si="5"/>
        <v>0</v>
      </c>
      <c r="X27" s="19">
        <f t="shared" si="5"/>
        <v>0</v>
      </c>
      <c r="Y27" s="10">
        <f t="shared" ref="Y27:Y39" si="6">SUM(D27:J27)</f>
        <v>10</v>
      </c>
      <c r="Z27" s="10">
        <f t="shared" si="3"/>
        <v>0</v>
      </c>
    </row>
    <row r="28" spans="1:26" ht="12.75" x14ac:dyDescent="0.15">
      <c r="A28" s="7" t="s">
        <v>25</v>
      </c>
      <c r="B28" s="22">
        <v>0</v>
      </c>
      <c r="C28" s="22"/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4"/>
        <v>0</v>
      </c>
      <c r="H28" s="19">
        <f t="shared" si="4"/>
        <v>0</v>
      </c>
      <c r="I28" s="19">
        <f t="shared" si="4"/>
        <v>0</v>
      </c>
      <c r="J28" s="19">
        <f t="shared" si="4"/>
        <v>0</v>
      </c>
      <c r="K28" s="19">
        <f t="shared" si="4"/>
        <v>0</v>
      </c>
      <c r="L28" s="19">
        <f t="shared" si="4"/>
        <v>0</v>
      </c>
      <c r="M28" s="19">
        <f t="shared" si="4"/>
        <v>0</v>
      </c>
      <c r="N28" s="19">
        <f t="shared" si="4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5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0">
        <f t="shared" si="6"/>
        <v>0</v>
      </c>
      <c r="Z28" s="10">
        <f t="shared" si="3"/>
        <v>0</v>
      </c>
    </row>
    <row r="29" spans="1:26" ht="12.75" x14ac:dyDescent="0.15">
      <c r="A29" s="7" t="s">
        <v>26</v>
      </c>
      <c r="B29" s="22">
        <v>10</v>
      </c>
      <c r="C29" s="22"/>
      <c r="D29" s="19">
        <f>ROUNDDOWN($B29*D$3,0)+3</f>
        <v>7</v>
      </c>
      <c r="E29" s="19">
        <f t="shared" si="4"/>
        <v>0</v>
      </c>
      <c r="F29" s="19">
        <f t="shared" si="4"/>
        <v>0</v>
      </c>
      <c r="G29" s="19">
        <f t="shared" si="4"/>
        <v>1</v>
      </c>
      <c r="H29" s="19">
        <f t="shared" si="4"/>
        <v>1</v>
      </c>
      <c r="I29" s="19">
        <f t="shared" si="4"/>
        <v>1</v>
      </c>
      <c r="J29" s="19">
        <f t="shared" si="4"/>
        <v>0</v>
      </c>
      <c r="K29" s="19">
        <f>ROUNDDOWN($B29*K$3,0)</f>
        <v>0</v>
      </c>
      <c r="L29" s="19">
        <f t="shared" si="4"/>
        <v>0</v>
      </c>
      <c r="M29" s="19">
        <f t="shared" si="4"/>
        <v>1</v>
      </c>
      <c r="N29" s="19">
        <f t="shared" si="4"/>
        <v>2</v>
      </c>
      <c r="O29" s="19">
        <f t="shared" si="4"/>
        <v>1</v>
      </c>
      <c r="P29" s="19">
        <f t="shared" si="4"/>
        <v>1</v>
      </c>
      <c r="Q29" s="19">
        <f t="shared" si="4"/>
        <v>1</v>
      </c>
      <c r="R29" s="19">
        <f>ROUNDDOWN($B29*R$3,0)</f>
        <v>0</v>
      </c>
      <c r="S29" s="19">
        <f t="shared" si="5"/>
        <v>0</v>
      </c>
      <c r="T29" s="19">
        <f t="shared" si="5"/>
        <v>0</v>
      </c>
      <c r="U29" s="19">
        <f t="shared" si="5"/>
        <v>2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0">
        <f t="shared" si="6"/>
        <v>10</v>
      </c>
      <c r="Z29" s="10">
        <f t="shared" si="3"/>
        <v>0</v>
      </c>
    </row>
    <row r="30" spans="1:26" ht="12.75" x14ac:dyDescent="0.15">
      <c r="A30" s="7" t="s">
        <v>27</v>
      </c>
      <c r="B30" s="22">
        <v>0</v>
      </c>
      <c r="C30" s="22"/>
      <c r="D30" s="19">
        <f t="shared" si="4"/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  <c r="M30" s="19">
        <f t="shared" si="4"/>
        <v>0</v>
      </c>
      <c r="N30" s="19">
        <f t="shared" si="4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9">
        <f t="shared" si="5"/>
        <v>0</v>
      </c>
      <c r="X30" s="19">
        <f t="shared" si="5"/>
        <v>0</v>
      </c>
      <c r="Y30" s="10">
        <f t="shared" si="6"/>
        <v>0</v>
      </c>
      <c r="Z30" s="10">
        <f t="shared" si="3"/>
        <v>0</v>
      </c>
    </row>
    <row r="31" spans="1:26" ht="12.75" x14ac:dyDescent="0.15">
      <c r="A31" s="7" t="s">
        <v>28</v>
      </c>
      <c r="B31" s="22">
        <v>0</v>
      </c>
      <c r="C31" s="22"/>
      <c r="D31" s="19">
        <f t="shared" si="4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si="4"/>
        <v>0</v>
      </c>
      <c r="I31" s="19">
        <f t="shared" si="4"/>
        <v>0</v>
      </c>
      <c r="J31" s="19">
        <f t="shared" si="4"/>
        <v>0</v>
      </c>
      <c r="K31" s="19">
        <f t="shared" si="4"/>
        <v>0</v>
      </c>
      <c r="L31" s="19">
        <f t="shared" si="4"/>
        <v>0</v>
      </c>
      <c r="M31" s="19">
        <f t="shared" si="4"/>
        <v>0</v>
      </c>
      <c r="N31" s="19">
        <f t="shared" si="4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5"/>
        <v>0</v>
      </c>
      <c r="S31" s="19">
        <f t="shared" si="5"/>
        <v>0</v>
      </c>
      <c r="T31" s="19">
        <f t="shared" si="5"/>
        <v>0</v>
      </c>
      <c r="U31" s="19">
        <f t="shared" si="5"/>
        <v>0</v>
      </c>
      <c r="V31" s="19">
        <f t="shared" si="5"/>
        <v>0</v>
      </c>
      <c r="W31" s="19">
        <f t="shared" si="5"/>
        <v>0</v>
      </c>
      <c r="X31" s="19">
        <f t="shared" si="5"/>
        <v>0</v>
      </c>
      <c r="Y31" s="10">
        <f t="shared" si="6"/>
        <v>0</v>
      </c>
      <c r="Z31" s="10">
        <f t="shared" si="3"/>
        <v>0</v>
      </c>
    </row>
    <row r="32" spans="1:26" ht="12.75" x14ac:dyDescent="0.15">
      <c r="A32" s="7" t="s">
        <v>20</v>
      </c>
      <c r="B32" s="22">
        <v>0</v>
      </c>
      <c r="C32" s="22"/>
      <c r="D32" s="19">
        <f t="shared" si="4"/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 t="shared" si="4"/>
        <v>0</v>
      </c>
      <c r="L32" s="19">
        <f t="shared" si="4"/>
        <v>0</v>
      </c>
      <c r="M32" s="19">
        <f t="shared" si="4"/>
        <v>0</v>
      </c>
      <c r="N32" s="19">
        <f t="shared" si="4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5"/>
        <v>0</v>
      </c>
      <c r="S32" s="19">
        <f t="shared" si="5"/>
        <v>0</v>
      </c>
      <c r="T32" s="19">
        <f t="shared" si="5"/>
        <v>0</v>
      </c>
      <c r="U32" s="19">
        <f t="shared" si="5"/>
        <v>0</v>
      </c>
      <c r="V32" s="19">
        <f t="shared" si="5"/>
        <v>0</v>
      </c>
      <c r="W32" s="19">
        <f t="shared" si="5"/>
        <v>0</v>
      </c>
      <c r="X32" s="19">
        <f t="shared" si="5"/>
        <v>0</v>
      </c>
      <c r="Y32" s="10">
        <f t="shared" si="6"/>
        <v>0</v>
      </c>
      <c r="Z32" s="10">
        <f t="shared" si="3"/>
        <v>0</v>
      </c>
    </row>
    <row r="33" spans="1:26" ht="12.75" x14ac:dyDescent="0.15">
      <c r="A33" s="7" t="s">
        <v>29</v>
      </c>
      <c r="B33" s="22">
        <v>0</v>
      </c>
      <c r="C33" s="22"/>
      <c r="D33" s="19">
        <f t="shared" si="4"/>
        <v>0</v>
      </c>
      <c r="E33" s="19">
        <f t="shared" si="4"/>
        <v>0</v>
      </c>
      <c r="F33" s="19">
        <f t="shared" si="4"/>
        <v>0</v>
      </c>
      <c r="G33" s="19">
        <f t="shared" si="4"/>
        <v>0</v>
      </c>
      <c r="H33" s="19">
        <f t="shared" si="4"/>
        <v>0</v>
      </c>
      <c r="I33" s="19">
        <f t="shared" si="4"/>
        <v>0</v>
      </c>
      <c r="J33" s="19">
        <f t="shared" si="4"/>
        <v>0</v>
      </c>
      <c r="K33" s="19">
        <f t="shared" si="4"/>
        <v>0</v>
      </c>
      <c r="L33" s="19">
        <f t="shared" si="4"/>
        <v>0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5"/>
        <v>0</v>
      </c>
      <c r="S33" s="19">
        <f t="shared" si="5"/>
        <v>0</v>
      </c>
      <c r="T33" s="19">
        <f t="shared" si="5"/>
        <v>0</v>
      </c>
      <c r="U33" s="19">
        <f t="shared" si="5"/>
        <v>0</v>
      </c>
      <c r="V33" s="19">
        <f t="shared" si="5"/>
        <v>0</v>
      </c>
      <c r="W33" s="19">
        <f t="shared" si="5"/>
        <v>0</v>
      </c>
      <c r="X33" s="19">
        <f t="shared" si="5"/>
        <v>0</v>
      </c>
      <c r="Y33" s="10">
        <f t="shared" si="6"/>
        <v>0</v>
      </c>
      <c r="Z33" s="10">
        <f t="shared" si="3"/>
        <v>0</v>
      </c>
    </row>
    <row r="34" spans="1:26" ht="12.75" x14ac:dyDescent="0.15">
      <c r="A34" s="7" t="s">
        <v>15</v>
      </c>
      <c r="B34" s="22"/>
      <c r="C34" s="22"/>
      <c r="D34" s="19">
        <f t="shared" si="4"/>
        <v>0</v>
      </c>
      <c r="E34" s="19">
        <f t="shared" si="4"/>
        <v>0</v>
      </c>
      <c r="F34" s="19">
        <f t="shared" si="4"/>
        <v>0</v>
      </c>
      <c r="G34" s="19">
        <f t="shared" si="4"/>
        <v>0</v>
      </c>
      <c r="H34" s="19">
        <f t="shared" si="4"/>
        <v>0</v>
      </c>
      <c r="I34" s="19">
        <f t="shared" si="4"/>
        <v>0</v>
      </c>
      <c r="J34" s="19">
        <f t="shared" si="4"/>
        <v>0</v>
      </c>
      <c r="K34" s="19">
        <f t="shared" si="4"/>
        <v>0</v>
      </c>
      <c r="L34" s="19">
        <f t="shared" si="4"/>
        <v>0</v>
      </c>
      <c r="M34" s="19">
        <f t="shared" si="4"/>
        <v>0</v>
      </c>
      <c r="N34" s="19">
        <f t="shared" si="4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5"/>
        <v>0</v>
      </c>
      <c r="S34" s="19">
        <f t="shared" si="5"/>
        <v>0</v>
      </c>
      <c r="T34" s="19">
        <f t="shared" si="5"/>
        <v>0</v>
      </c>
      <c r="U34" s="19">
        <f t="shared" si="5"/>
        <v>0</v>
      </c>
      <c r="V34" s="19">
        <f t="shared" si="5"/>
        <v>0</v>
      </c>
      <c r="W34" s="19">
        <f t="shared" si="5"/>
        <v>0</v>
      </c>
      <c r="X34" s="19">
        <f t="shared" si="5"/>
        <v>0</v>
      </c>
      <c r="Y34" s="10">
        <f t="shared" si="6"/>
        <v>0</v>
      </c>
      <c r="Z34" s="10">
        <f t="shared" si="3"/>
        <v>0</v>
      </c>
    </row>
    <row r="35" spans="1:26" ht="12.75" x14ac:dyDescent="0.15">
      <c r="A35" s="7" t="s">
        <v>30</v>
      </c>
      <c r="B35" s="22">
        <v>0</v>
      </c>
      <c r="C35" s="22"/>
      <c r="D35" s="19">
        <f t="shared" si="4"/>
        <v>0</v>
      </c>
      <c r="E35" s="19">
        <f t="shared" si="4"/>
        <v>0</v>
      </c>
      <c r="F35" s="19">
        <f t="shared" si="4"/>
        <v>0</v>
      </c>
      <c r="G35" s="19">
        <f t="shared" si="4"/>
        <v>0</v>
      </c>
      <c r="H35" s="19">
        <f t="shared" si="4"/>
        <v>0</v>
      </c>
      <c r="I35" s="19">
        <f t="shared" si="4"/>
        <v>0</v>
      </c>
      <c r="J35" s="19">
        <f t="shared" si="4"/>
        <v>0</v>
      </c>
      <c r="K35" s="19">
        <f t="shared" si="4"/>
        <v>0</v>
      </c>
      <c r="L35" s="19">
        <f t="shared" si="4"/>
        <v>0</v>
      </c>
      <c r="M35" s="19">
        <f t="shared" si="4"/>
        <v>0</v>
      </c>
      <c r="N35" s="19">
        <f t="shared" si="4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5"/>
        <v>0</v>
      </c>
      <c r="S35" s="19">
        <f t="shared" si="5"/>
        <v>0</v>
      </c>
      <c r="T35" s="19">
        <f t="shared" si="5"/>
        <v>0</v>
      </c>
      <c r="U35" s="19">
        <f t="shared" si="5"/>
        <v>0</v>
      </c>
      <c r="V35" s="19">
        <f t="shared" si="5"/>
        <v>0</v>
      </c>
      <c r="W35" s="19">
        <f t="shared" si="5"/>
        <v>0</v>
      </c>
      <c r="X35" s="19">
        <f t="shared" si="5"/>
        <v>0</v>
      </c>
      <c r="Y35" s="10">
        <f t="shared" si="6"/>
        <v>0</v>
      </c>
      <c r="Z35" s="10">
        <f t="shared" si="3"/>
        <v>0</v>
      </c>
    </row>
    <row r="36" spans="1:26" ht="12.75" x14ac:dyDescent="0.15">
      <c r="A36" s="7" t="s">
        <v>31</v>
      </c>
      <c r="B36" s="22">
        <v>0</v>
      </c>
      <c r="C36" s="22"/>
      <c r="D36" s="19">
        <f t="shared" si="4"/>
        <v>0</v>
      </c>
      <c r="E36" s="19">
        <f t="shared" si="4"/>
        <v>0</v>
      </c>
      <c r="F36" s="19">
        <f t="shared" si="4"/>
        <v>0</v>
      </c>
      <c r="G36" s="19">
        <f t="shared" si="4"/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5"/>
        <v>0</v>
      </c>
      <c r="S36" s="19">
        <f t="shared" si="5"/>
        <v>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0</v>
      </c>
      <c r="X36" s="19">
        <f t="shared" si="5"/>
        <v>0</v>
      </c>
      <c r="Y36" s="10">
        <f t="shared" si="6"/>
        <v>0</v>
      </c>
      <c r="Z36" s="10">
        <f t="shared" si="3"/>
        <v>0</v>
      </c>
    </row>
    <row r="37" spans="1:26" ht="12.75" x14ac:dyDescent="0.15">
      <c r="A37" s="7" t="s">
        <v>32</v>
      </c>
      <c r="B37" s="22">
        <v>0</v>
      </c>
      <c r="C37" s="22"/>
      <c r="D37" s="19">
        <f t="shared" si="4"/>
        <v>0</v>
      </c>
      <c r="E37" s="19">
        <f t="shared" si="4"/>
        <v>0</v>
      </c>
      <c r="F37" s="19">
        <f t="shared" si="4"/>
        <v>0</v>
      </c>
      <c r="G37" s="19">
        <f t="shared" si="4"/>
        <v>0</v>
      </c>
      <c r="H37" s="19">
        <f t="shared" si="4"/>
        <v>0</v>
      </c>
      <c r="I37" s="19">
        <f t="shared" si="4"/>
        <v>0</v>
      </c>
      <c r="J37" s="19">
        <f t="shared" si="4"/>
        <v>0</v>
      </c>
      <c r="K37" s="19">
        <f t="shared" si="4"/>
        <v>0</v>
      </c>
      <c r="L37" s="19">
        <f t="shared" si="4"/>
        <v>0</v>
      </c>
      <c r="M37" s="19">
        <f t="shared" si="4"/>
        <v>0</v>
      </c>
      <c r="N37" s="19">
        <f t="shared" si="4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5"/>
        <v>0</v>
      </c>
      <c r="S37" s="19">
        <f t="shared" si="5"/>
        <v>0</v>
      </c>
      <c r="T37" s="19">
        <f t="shared" si="5"/>
        <v>0</v>
      </c>
      <c r="U37" s="19">
        <f t="shared" si="5"/>
        <v>0</v>
      </c>
      <c r="V37" s="19">
        <f t="shared" si="5"/>
        <v>0</v>
      </c>
      <c r="W37" s="19">
        <f t="shared" si="5"/>
        <v>0</v>
      </c>
      <c r="X37" s="19">
        <f t="shared" si="5"/>
        <v>0</v>
      </c>
      <c r="Y37" s="10">
        <f t="shared" si="6"/>
        <v>0</v>
      </c>
      <c r="Z37" s="10">
        <f t="shared" si="3"/>
        <v>0</v>
      </c>
    </row>
    <row r="38" spans="1:26" ht="12.75" x14ac:dyDescent="0.15">
      <c r="A38" s="7" t="s">
        <v>17</v>
      </c>
      <c r="B38" s="22">
        <v>0</v>
      </c>
      <c r="C38" s="22"/>
      <c r="D38" s="19">
        <f t="shared" ref="D38:S55" si="7">ROUNDDOWN($B38*D$3,0)</f>
        <v>0</v>
      </c>
      <c r="E38" s="19">
        <f t="shared" si="7"/>
        <v>0</v>
      </c>
      <c r="F38" s="19">
        <f t="shared" si="7"/>
        <v>0</v>
      </c>
      <c r="G38" s="19">
        <f t="shared" si="7"/>
        <v>0</v>
      </c>
      <c r="H38" s="19">
        <f t="shared" si="7"/>
        <v>0</v>
      </c>
      <c r="I38" s="19">
        <f t="shared" si="7"/>
        <v>0</v>
      </c>
      <c r="J38" s="19">
        <f t="shared" si="7"/>
        <v>0</v>
      </c>
      <c r="K38" s="19">
        <f t="shared" si="7"/>
        <v>0</v>
      </c>
      <c r="L38" s="19">
        <f t="shared" si="7"/>
        <v>0</v>
      </c>
      <c r="M38" s="19">
        <f t="shared" si="7"/>
        <v>0</v>
      </c>
      <c r="N38" s="19">
        <f t="shared" si="7"/>
        <v>0</v>
      </c>
      <c r="O38" s="19">
        <f t="shared" si="7"/>
        <v>0</v>
      </c>
      <c r="P38" s="19">
        <f t="shared" si="7"/>
        <v>0</v>
      </c>
      <c r="Q38" s="19">
        <f t="shared" si="7"/>
        <v>0</v>
      </c>
      <c r="R38" s="19">
        <f t="shared" si="7"/>
        <v>0</v>
      </c>
      <c r="S38" s="19">
        <f t="shared" si="7"/>
        <v>0</v>
      </c>
      <c r="T38" s="19">
        <f t="shared" ref="R38:X55" si="8">ROUNDDOWN($B38*T$3,0)</f>
        <v>0</v>
      </c>
      <c r="U38" s="19">
        <f t="shared" si="8"/>
        <v>0</v>
      </c>
      <c r="V38" s="19">
        <f t="shared" si="8"/>
        <v>0</v>
      </c>
      <c r="W38" s="19">
        <f t="shared" si="8"/>
        <v>0</v>
      </c>
      <c r="X38" s="19">
        <f t="shared" si="8"/>
        <v>0</v>
      </c>
      <c r="Y38" s="10">
        <f t="shared" si="6"/>
        <v>0</v>
      </c>
      <c r="Z38" s="10">
        <f t="shared" si="3"/>
        <v>0</v>
      </c>
    </row>
    <row r="39" spans="1:26" ht="12.75" x14ac:dyDescent="0.15">
      <c r="A39" s="7" t="s">
        <v>33</v>
      </c>
      <c r="B39" s="22">
        <v>-10</v>
      </c>
      <c r="C39" s="22"/>
      <c r="D39" s="19">
        <f>ROUNDDOWN($B39*D$3,0)-3</f>
        <v>-7</v>
      </c>
      <c r="E39" s="19">
        <f t="shared" si="7"/>
        <v>0</v>
      </c>
      <c r="F39" s="19">
        <f t="shared" si="7"/>
        <v>0</v>
      </c>
      <c r="G39" s="19">
        <f t="shared" si="7"/>
        <v>-1</v>
      </c>
      <c r="H39" s="19">
        <f t="shared" si="7"/>
        <v>-1</v>
      </c>
      <c r="I39" s="19">
        <f t="shared" si="7"/>
        <v>-1</v>
      </c>
      <c r="J39" s="19">
        <f t="shared" si="7"/>
        <v>0</v>
      </c>
      <c r="K39" s="19">
        <f>ROUNDDOWN($B39*K$3,0)</f>
        <v>0</v>
      </c>
      <c r="L39" s="19">
        <f t="shared" si="7"/>
        <v>0</v>
      </c>
      <c r="M39" s="19">
        <f t="shared" si="7"/>
        <v>-1</v>
      </c>
      <c r="N39" s="19">
        <f t="shared" si="7"/>
        <v>-2</v>
      </c>
      <c r="O39" s="19">
        <f t="shared" si="7"/>
        <v>-1</v>
      </c>
      <c r="P39" s="19">
        <f t="shared" si="7"/>
        <v>-1</v>
      </c>
      <c r="Q39" s="19">
        <f t="shared" si="7"/>
        <v>-1</v>
      </c>
      <c r="R39" s="19">
        <f>ROUNDDOWN($B39*R$3,0)</f>
        <v>0</v>
      </c>
      <c r="S39" s="19">
        <f t="shared" si="8"/>
        <v>0</v>
      </c>
      <c r="T39" s="19">
        <f t="shared" si="8"/>
        <v>0</v>
      </c>
      <c r="U39" s="19">
        <f t="shared" si="8"/>
        <v>-2</v>
      </c>
      <c r="V39" s="19">
        <f t="shared" si="8"/>
        <v>0</v>
      </c>
      <c r="W39" s="19">
        <f t="shared" si="8"/>
        <v>0</v>
      </c>
      <c r="X39" s="19">
        <f t="shared" si="8"/>
        <v>0</v>
      </c>
      <c r="Y39" s="10">
        <f t="shared" si="6"/>
        <v>-10</v>
      </c>
      <c r="Z39" s="10">
        <f t="shared" si="3"/>
        <v>0</v>
      </c>
    </row>
    <row r="40" spans="1:26" ht="12.75" x14ac:dyDescent="0.15">
      <c r="A40" s="7" t="s">
        <v>34</v>
      </c>
      <c r="B40" s="22"/>
      <c r="C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0"/>
      <c r="Z40" s="10"/>
    </row>
    <row r="41" spans="1:26" ht="12.75" x14ac:dyDescent="0.15">
      <c r="A41" s="7" t="s">
        <v>35</v>
      </c>
      <c r="B41" s="22"/>
      <c r="C41" s="22"/>
      <c r="D41" s="19">
        <f t="shared" si="7"/>
        <v>0</v>
      </c>
      <c r="E41" s="19">
        <f t="shared" si="7"/>
        <v>0</v>
      </c>
      <c r="F41" s="19">
        <f t="shared" si="7"/>
        <v>0</v>
      </c>
      <c r="G41" s="19">
        <f t="shared" si="7"/>
        <v>0</v>
      </c>
      <c r="H41" s="19">
        <f t="shared" si="7"/>
        <v>0</v>
      </c>
      <c r="I41" s="19">
        <f t="shared" si="7"/>
        <v>0</v>
      </c>
      <c r="J41" s="19">
        <f t="shared" si="7"/>
        <v>0</v>
      </c>
      <c r="K41" s="19">
        <f t="shared" si="7"/>
        <v>0</v>
      </c>
      <c r="L41" s="19">
        <f t="shared" si="7"/>
        <v>0</v>
      </c>
      <c r="M41" s="19">
        <f t="shared" si="7"/>
        <v>0</v>
      </c>
      <c r="N41" s="19">
        <f t="shared" si="7"/>
        <v>0</v>
      </c>
      <c r="O41" s="19">
        <f t="shared" si="7"/>
        <v>0</v>
      </c>
      <c r="P41" s="19">
        <f t="shared" si="7"/>
        <v>0</v>
      </c>
      <c r="Q41" s="19">
        <f t="shared" si="7"/>
        <v>0</v>
      </c>
      <c r="R41" s="19">
        <f t="shared" si="8"/>
        <v>0</v>
      </c>
      <c r="S41" s="19">
        <f t="shared" si="8"/>
        <v>0</v>
      </c>
      <c r="T41" s="19">
        <f t="shared" si="8"/>
        <v>0</v>
      </c>
      <c r="U41" s="19">
        <f t="shared" si="8"/>
        <v>0</v>
      </c>
      <c r="V41" s="19">
        <f t="shared" si="8"/>
        <v>0</v>
      </c>
      <c r="W41" s="19">
        <f t="shared" si="8"/>
        <v>0</v>
      </c>
      <c r="X41" s="19">
        <f t="shared" si="8"/>
        <v>0</v>
      </c>
      <c r="Y41" s="10">
        <f t="shared" ref="Y41:Y51" si="9">SUM(D41:J41)</f>
        <v>0</v>
      </c>
      <c r="Z41" s="10">
        <f t="shared" si="3"/>
        <v>0</v>
      </c>
    </row>
    <row r="42" spans="1:26" ht="12.75" x14ac:dyDescent="0.15">
      <c r="A42" s="7" t="s">
        <v>36</v>
      </c>
      <c r="B42" s="22"/>
      <c r="C42" s="22"/>
      <c r="D42" s="19">
        <f t="shared" si="7"/>
        <v>0</v>
      </c>
      <c r="E42" s="19">
        <f t="shared" si="7"/>
        <v>0</v>
      </c>
      <c r="F42" s="19">
        <f t="shared" si="7"/>
        <v>0</v>
      </c>
      <c r="G42" s="19">
        <f t="shared" si="7"/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19">
        <f t="shared" si="7"/>
        <v>0</v>
      </c>
      <c r="L42" s="19">
        <f t="shared" si="7"/>
        <v>0</v>
      </c>
      <c r="M42" s="19">
        <f t="shared" si="7"/>
        <v>0</v>
      </c>
      <c r="N42" s="19">
        <f t="shared" si="7"/>
        <v>0</v>
      </c>
      <c r="O42" s="19">
        <f t="shared" si="7"/>
        <v>0</v>
      </c>
      <c r="P42" s="19">
        <f t="shared" si="7"/>
        <v>0</v>
      </c>
      <c r="Q42" s="19">
        <f t="shared" si="7"/>
        <v>0</v>
      </c>
      <c r="R42" s="19">
        <f t="shared" si="8"/>
        <v>0</v>
      </c>
      <c r="S42" s="19">
        <f t="shared" si="8"/>
        <v>0</v>
      </c>
      <c r="T42" s="19">
        <f t="shared" si="8"/>
        <v>0</v>
      </c>
      <c r="U42" s="19">
        <f t="shared" si="8"/>
        <v>0</v>
      </c>
      <c r="V42" s="19">
        <f t="shared" si="8"/>
        <v>0</v>
      </c>
      <c r="W42" s="19">
        <f t="shared" si="8"/>
        <v>0</v>
      </c>
      <c r="X42" s="19">
        <f t="shared" si="8"/>
        <v>0</v>
      </c>
      <c r="Y42" s="10">
        <f t="shared" si="9"/>
        <v>0</v>
      </c>
      <c r="Z42" s="10">
        <f t="shared" si="3"/>
        <v>0</v>
      </c>
    </row>
    <row r="43" spans="1:26" ht="12.75" x14ac:dyDescent="0.15">
      <c r="A43" s="7" t="s">
        <v>20</v>
      </c>
      <c r="B43" s="22"/>
      <c r="C43" s="22"/>
      <c r="D43" s="19">
        <f t="shared" si="7"/>
        <v>0</v>
      </c>
      <c r="E43" s="19">
        <f t="shared" si="7"/>
        <v>0</v>
      </c>
      <c r="F43" s="19">
        <f t="shared" si="7"/>
        <v>0</v>
      </c>
      <c r="G43" s="19">
        <f t="shared" si="7"/>
        <v>0</v>
      </c>
      <c r="H43" s="19">
        <f t="shared" si="7"/>
        <v>0</v>
      </c>
      <c r="I43" s="19">
        <f t="shared" si="7"/>
        <v>0</v>
      </c>
      <c r="J43" s="19">
        <f t="shared" si="7"/>
        <v>0</v>
      </c>
      <c r="K43" s="19">
        <f t="shared" si="7"/>
        <v>0</v>
      </c>
      <c r="L43" s="19">
        <f t="shared" si="7"/>
        <v>0</v>
      </c>
      <c r="M43" s="19">
        <f t="shared" si="7"/>
        <v>0</v>
      </c>
      <c r="N43" s="19">
        <f t="shared" si="7"/>
        <v>0</v>
      </c>
      <c r="O43" s="19">
        <f t="shared" si="7"/>
        <v>0</v>
      </c>
      <c r="P43" s="19">
        <f t="shared" si="7"/>
        <v>0</v>
      </c>
      <c r="Q43" s="19">
        <f t="shared" si="7"/>
        <v>0</v>
      </c>
      <c r="R43" s="19">
        <f t="shared" si="8"/>
        <v>0</v>
      </c>
      <c r="S43" s="19">
        <f t="shared" si="8"/>
        <v>0</v>
      </c>
      <c r="T43" s="19">
        <f t="shared" si="8"/>
        <v>0</v>
      </c>
      <c r="U43" s="19">
        <f t="shared" si="8"/>
        <v>0</v>
      </c>
      <c r="V43" s="19">
        <f t="shared" si="8"/>
        <v>0</v>
      </c>
      <c r="W43" s="19">
        <f t="shared" si="8"/>
        <v>0</v>
      </c>
      <c r="X43" s="19">
        <f t="shared" si="8"/>
        <v>0</v>
      </c>
      <c r="Y43" s="10">
        <f t="shared" si="9"/>
        <v>0</v>
      </c>
      <c r="Z43" s="10">
        <f t="shared" si="3"/>
        <v>0</v>
      </c>
    </row>
    <row r="44" spans="1:26" ht="12.75" x14ac:dyDescent="0.15">
      <c r="A44" s="7" t="s">
        <v>37</v>
      </c>
      <c r="B44" s="22"/>
      <c r="C44" s="22"/>
      <c r="D44" s="19">
        <f t="shared" si="7"/>
        <v>0</v>
      </c>
      <c r="E44" s="19">
        <f t="shared" si="7"/>
        <v>0</v>
      </c>
      <c r="F44" s="19">
        <f t="shared" si="7"/>
        <v>0</v>
      </c>
      <c r="G44" s="19">
        <f t="shared" si="7"/>
        <v>0</v>
      </c>
      <c r="H44" s="19">
        <f t="shared" si="7"/>
        <v>0</v>
      </c>
      <c r="I44" s="19">
        <f t="shared" si="7"/>
        <v>0</v>
      </c>
      <c r="J44" s="19">
        <f t="shared" si="7"/>
        <v>0</v>
      </c>
      <c r="K44" s="19">
        <f t="shared" si="7"/>
        <v>0</v>
      </c>
      <c r="L44" s="19">
        <f t="shared" si="7"/>
        <v>0</v>
      </c>
      <c r="M44" s="19">
        <f t="shared" si="7"/>
        <v>0</v>
      </c>
      <c r="N44" s="19">
        <f t="shared" si="7"/>
        <v>0</v>
      </c>
      <c r="O44" s="19">
        <f t="shared" si="7"/>
        <v>0</v>
      </c>
      <c r="P44" s="19">
        <f t="shared" si="7"/>
        <v>0</v>
      </c>
      <c r="Q44" s="19">
        <f t="shared" si="7"/>
        <v>0</v>
      </c>
      <c r="R44" s="19">
        <f t="shared" si="8"/>
        <v>0</v>
      </c>
      <c r="S44" s="19">
        <f t="shared" si="8"/>
        <v>0</v>
      </c>
      <c r="T44" s="19">
        <f t="shared" si="8"/>
        <v>0</v>
      </c>
      <c r="U44" s="19">
        <f t="shared" si="8"/>
        <v>0</v>
      </c>
      <c r="V44" s="19">
        <f t="shared" si="8"/>
        <v>0</v>
      </c>
      <c r="W44" s="19">
        <f t="shared" si="8"/>
        <v>0</v>
      </c>
      <c r="X44" s="19">
        <f t="shared" si="8"/>
        <v>0</v>
      </c>
      <c r="Y44" s="10">
        <f t="shared" si="9"/>
        <v>0</v>
      </c>
      <c r="Z44" s="10">
        <f t="shared" si="3"/>
        <v>0</v>
      </c>
    </row>
    <row r="45" spans="1:26" ht="12.75" x14ac:dyDescent="0.15">
      <c r="A45" s="7" t="s">
        <v>38</v>
      </c>
      <c r="B45" s="22"/>
      <c r="C45" s="22"/>
      <c r="D45" s="19">
        <f t="shared" si="7"/>
        <v>0</v>
      </c>
      <c r="E45" s="19">
        <f t="shared" si="7"/>
        <v>0</v>
      </c>
      <c r="F45" s="19">
        <f t="shared" si="7"/>
        <v>0</v>
      </c>
      <c r="G45" s="19">
        <f t="shared" si="7"/>
        <v>0</v>
      </c>
      <c r="H45" s="19">
        <f t="shared" si="7"/>
        <v>0</v>
      </c>
      <c r="I45" s="19">
        <f t="shared" si="7"/>
        <v>0</v>
      </c>
      <c r="J45" s="19">
        <f t="shared" si="7"/>
        <v>0</v>
      </c>
      <c r="K45" s="19">
        <f t="shared" si="7"/>
        <v>0</v>
      </c>
      <c r="L45" s="19">
        <f t="shared" si="7"/>
        <v>0</v>
      </c>
      <c r="M45" s="19">
        <f t="shared" si="7"/>
        <v>0</v>
      </c>
      <c r="N45" s="19">
        <f t="shared" si="7"/>
        <v>0</v>
      </c>
      <c r="O45" s="19">
        <f t="shared" si="7"/>
        <v>0</v>
      </c>
      <c r="P45" s="19">
        <f t="shared" si="7"/>
        <v>0</v>
      </c>
      <c r="Q45" s="19">
        <f t="shared" si="7"/>
        <v>0</v>
      </c>
      <c r="R45" s="19">
        <f t="shared" si="8"/>
        <v>0</v>
      </c>
      <c r="S45" s="19">
        <f t="shared" si="8"/>
        <v>0</v>
      </c>
      <c r="T45" s="19">
        <f t="shared" si="8"/>
        <v>0</v>
      </c>
      <c r="U45" s="19">
        <f t="shared" si="8"/>
        <v>0</v>
      </c>
      <c r="V45" s="19">
        <f t="shared" si="8"/>
        <v>0</v>
      </c>
      <c r="W45" s="19">
        <f t="shared" si="8"/>
        <v>0</v>
      </c>
      <c r="X45" s="19">
        <f t="shared" si="8"/>
        <v>0</v>
      </c>
      <c r="Y45" s="10">
        <f t="shared" si="9"/>
        <v>0</v>
      </c>
      <c r="Z45" s="10">
        <f t="shared" si="3"/>
        <v>0</v>
      </c>
    </row>
    <row r="46" spans="1:26" ht="12.75" x14ac:dyDescent="0.15">
      <c r="A46" s="7" t="s">
        <v>17</v>
      </c>
      <c r="B46" s="22"/>
      <c r="C46" s="22"/>
      <c r="D46" s="19">
        <f t="shared" si="7"/>
        <v>0</v>
      </c>
      <c r="E46" s="19">
        <f t="shared" si="7"/>
        <v>0</v>
      </c>
      <c r="F46" s="19">
        <f t="shared" si="7"/>
        <v>0</v>
      </c>
      <c r="G46" s="19">
        <f t="shared" si="7"/>
        <v>0</v>
      </c>
      <c r="H46" s="19">
        <f t="shared" si="7"/>
        <v>0</v>
      </c>
      <c r="I46" s="19">
        <f t="shared" si="7"/>
        <v>0</v>
      </c>
      <c r="J46" s="19">
        <f t="shared" si="7"/>
        <v>0</v>
      </c>
      <c r="K46" s="19">
        <f t="shared" si="7"/>
        <v>0</v>
      </c>
      <c r="L46" s="19">
        <f t="shared" si="7"/>
        <v>0</v>
      </c>
      <c r="M46" s="19">
        <f t="shared" si="7"/>
        <v>0</v>
      </c>
      <c r="N46" s="19">
        <f t="shared" si="7"/>
        <v>0</v>
      </c>
      <c r="O46" s="19">
        <f t="shared" si="7"/>
        <v>0</v>
      </c>
      <c r="P46" s="19">
        <f t="shared" si="7"/>
        <v>0</v>
      </c>
      <c r="Q46" s="19">
        <f t="shared" si="7"/>
        <v>0</v>
      </c>
      <c r="R46" s="19">
        <f t="shared" si="8"/>
        <v>0</v>
      </c>
      <c r="S46" s="19">
        <f t="shared" si="8"/>
        <v>0</v>
      </c>
      <c r="T46" s="19">
        <f t="shared" si="8"/>
        <v>0</v>
      </c>
      <c r="U46" s="19">
        <f t="shared" si="8"/>
        <v>0</v>
      </c>
      <c r="V46" s="19">
        <f t="shared" si="8"/>
        <v>0</v>
      </c>
      <c r="W46" s="19">
        <f t="shared" si="8"/>
        <v>0</v>
      </c>
      <c r="X46" s="19">
        <f t="shared" si="8"/>
        <v>0</v>
      </c>
      <c r="Y46" s="10">
        <f t="shared" si="9"/>
        <v>0</v>
      </c>
      <c r="Z46" s="10">
        <f t="shared" si="3"/>
        <v>0</v>
      </c>
    </row>
    <row r="47" spans="1:26" ht="12.75" x14ac:dyDescent="0.15">
      <c r="A47" s="7" t="s">
        <v>39</v>
      </c>
      <c r="B47" s="22"/>
      <c r="C47" s="22"/>
      <c r="D47" s="19">
        <f t="shared" si="7"/>
        <v>0</v>
      </c>
      <c r="E47" s="19">
        <f t="shared" si="7"/>
        <v>0</v>
      </c>
      <c r="F47" s="19">
        <f t="shared" si="7"/>
        <v>0</v>
      </c>
      <c r="G47" s="19">
        <f t="shared" si="7"/>
        <v>0</v>
      </c>
      <c r="H47" s="19">
        <f t="shared" si="7"/>
        <v>0</v>
      </c>
      <c r="I47" s="19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  <c r="M47" s="19">
        <f t="shared" si="7"/>
        <v>0</v>
      </c>
      <c r="N47" s="19">
        <f t="shared" si="7"/>
        <v>0</v>
      </c>
      <c r="O47" s="19">
        <f t="shared" si="7"/>
        <v>0</v>
      </c>
      <c r="P47" s="19">
        <f t="shared" si="7"/>
        <v>0</v>
      </c>
      <c r="Q47" s="19">
        <f t="shared" si="7"/>
        <v>0</v>
      </c>
      <c r="R47" s="19">
        <f t="shared" si="8"/>
        <v>0</v>
      </c>
      <c r="S47" s="19">
        <f t="shared" si="8"/>
        <v>0</v>
      </c>
      <c r="T47" s="19">
        <f t="shared" si="8"/>
        <v>0</v>
      </c>
      <c r="U47" s="19">
        <f t="shared" si="8"/>
        <v>0</v>
      </c>
      <c r="V47" s="19">
        <f t="shared" si="8"/>
        <v>0</v>
      </c>
      <c r="W47" s="19">
        <f t="shared" si="8"/>
        <v>0</v>
      </c>
      <c r="X47" s="19">
        <f t="shared" si="8"/>
        <v>0</v>
      </c>
      <c r="Y47" s="10">
        <f t="shared" si="9"/>
        <v>0</v>
      </c>
      <c r="Z47" s="10">
        <f t="shared" si="3"/>
        <v>0</v>
      </c>
    </row>
    <row r="48" spans="1:26" ht="12.75" x14ac:dyDescent="0.15">
      <c r="A48" s="7" t="s">
        <v>40</v>
      </c>
      <c r="B48" s="22">
        <v>-105574</v>
      </c>
      <c r="C48" s="22"/>
      <c r="D48" s="19">
        <f>ROUNDDOWN($B48*D$3,0)-3</f>
        <v>-45289</v>
      </c>
      <c r="E48" s="19">
        <f t="shared" si="7"/>
        <v>-7204</v>
      </c>
      <c r="F48" s="19">
        <f t="shared" si="7"/>
        <v>-9015</v>
      </c>
      <c r="G48" s="19">
        <f t="shared" si="7"/>
        <v>-10600</v>
      </c>
      <c r="H48" s="19">
        <f t="shared" si="7"/>
        <v>-13256</v>
      </c>
      <c r="I48" s="19">
        <f t="shared" si="7"/>
        <v>-12188</v>
      </c>
      <c r="J48" s="19">
        <f t="shared" si="7"/>
        <v>-8022</v>
      </c>
      <c r="K48" s="19">
        <f>ROUNDDOWN($B48*K$3,0)</f>
        <v>-8079</v>
      </c>
      <c r="L48" s="19">
        <f t="shared" si="7"/>
        <v>-8201</v>
      </c>
      <c r="M48" s="19">
        <f t="shared" si="7"/>
        <v>-11502</v>
      </c>
      <c r="N48" s="19">
        <f t="shared" si="7"/>
        <v>-24236</v>
      </c>
      <c r="O48" s="19">
        <f t="shared" si="7"/>
        <v>-13797</v>
      </c>
      <c r="P48" s="19">
        <f t="shared" si="7"/>
        <v>-17442</v>
      </c>
      <c r="Q48" s="19">
        <f t="shared" si="7"/>
        <v>-11321</v>
      </c>
      <c r="R48" s="19">
        <f>ROUNDDOWN($B48*R$3,0)</f>
        <v>-5637</v>
      </c>
      <c r="S48" s="19">
        <f t="shared" si="8"/>
        <v>-8305</v>
      </c>
      <c r="T48" s="19">
        <f t="shared" si="8"/>
        <v>-8714</v>
      </c>
      <c r="U48" s="19">
        <f t="shared" si="8"/>
        <v>-23827</v>
      </c>
      <c r="V48" s="19">
        <f t="shared" si="8"/>
        <v>-10470</v>
      </c>
      <c r="W48" s="19">
        <f t="shared" si="8"/>
        <v>-7564</v>
      </c>
      <c r="X48" s="19">
        <f t="shared" si="8"/>
        <v>0</v>
      </c>
      <c r="Y48" s="10">
        <f t="shared" si="9"/>
        <v>-105574</v>
      </c>
      <c r="Z48" s="10">
        <f t="shared" si="3"/>
        <v>0</v>
      </c>
    </row>
    <row r="49" spans="1:26" ht="12.75" x14ac:dyDescent="0.15">
      <c r="A49" s="7" t="s">
        <v>41</v>
      </c>
      <c r="B49" s="22">
        <v>328977</v>
      </c>
      <c r="C49" s="22"/>
      <c r="D49" s="19">
        <f>ROUNDDOWN($B49*D$3,0)+3</f>
        <v>141120</v>
      </c>
      <c r="E49" s="19">
        <f t="shared" si="7"/>
        <v>22448</v>
      </c>
      <c r="F49" s="19">
        <f t="shared" si="7"/>
        <v>28093</v>
      </c>
      <c r="G49" s="19">
        <f t="shared" si="7"/>
        <v>33033</v>
      </c>
      <c r="H49" s="19">
        <f t="shared" si="7"/>
        <v>41307</v>
      </c>
      <c r="I49" s="19">
        <f t="shared" si="7"/>
        <v>37979</v>
      </c>
      <c r="J49" s="19">
        <f t="shared" si="7"/>
        <v>24997</v>
      </c>
      <c r="K49" s="19">
        <f>ROUNDDOWN($B49*K$3,0)</f>
        <v>25177</v>
      </c>
      <c r="L49" s="19">
        <f t="shared" si="7"/>
        <v>25556</v>
      </c>
      <c r="M49" s="19">
        <f t="shared" si="7"/>
        <v>35843</v>
      </c>
      <c r="N49" s="19">
        <f t="shared" si="7"/>
        <v>75522</v>
      </c>
      <c r="O49" s="19">
        <f t="shared" si="7"/>
        <v>42995</v>
      </c>
      <c r="P49" s="19">
        <f t="shared" si="7"/>
        <v>54353</v>
      </c>
      <c r="Q49" s="19">
        <f t="shared" si="7"/>
        <v>35279</v>
      </c>
      <c r="R49" s="19">
        <f>ROUNDDOWN($B49*R$3,0)</f>
        <v>17566</v>
      </c>
      <c r="S49" s="19">
        <f t="shared" si="8"/>
        <v>25881</v>
      </c>
      <c r="T49" s="19">
        <f t="shared" si="8"/>
        <v>27156</v>
      </c>
      <c r="U49" s="19">
        <f t="shared" si="8"/>
        <v>74247</v>
      </c>
      <c r="V49" s="19">
        <f t="shared" si="8"/>
        <v>32625</v>
      </c>
      <c r="W49" s="19">
        <f t="shared" si="8"/>
        <v>23571</v>
      </c>
      <c r="X49" s="19">
        <f t="shared" si="8"/>
        <v>0</v>
      </c>
      <c r="Y49" s="10">
        <f t="shared" si="9"/>
        <v>328977</v>
      </c>
      <c r="Z49" s="10">
        <f t="shared" si="3"/>
        <v>0</v>
      </c>
    </row>
    <row r="50" spans="1:26" ht="12.75" x14ac:dyDescent="0.15">
      <c r="A50" s="7" t="s">
        <v>42</v>
      </c>
      <c r="B50" s="22"/>
      <c r="C50" s="22"/>
      <c r="D50" s="19">
        <f t="shared" si="7"/>
        <v>0</v>
      </c>
      <c r="E50" s="19">
        <f t="shared" si="7"/>
        <v>0</v>
      </c>
      <c r="F50" s="19">
        <f t="shared" si="7"/>
        <v>0</v>
      </c>
      <c r="G50" s="19">
        <f t="shared" si="7"/>
        <v>0</v>
      </c>
      <c r="H50" s="19">
        <f t="shared" si="7"/>
        <v>0</v>
      </c>
      <c r="I50" s="19">
        <f t="shared" si="7"/>
        <v>0</v>
      </c>
      <c r="J50" s="19">
        <f t="shared" si="7"/>
        <v>0</v>
      </c>
      <c r="K50" s="19">
        <f t="shared" si="7"/>
        <v>0</v>
      </c>
      <c r="L50" s="19">
        <f t="shared" si="7"/>
        <v>0</v>
      </c>
      <c r="M50" s="19">
        <f t="shared" si="7"/>
        <v>0</v>
      </c>
      <c r="N50" s="19">
        <f t="shared" si="7"/>
        <v>0</v>
      </c>
      <c r="O50" s="19">
        <f t="shared" si="7"/>
        <v>0</v>
      </c>
      <c r="P50" s="19">
        <f t="shared" si="7"/>
        <v>0</v>
      </c>
      <c r="Q50" s="19">
        <f t="shared" si="7"/>
        <v>0</v>
      </c>
      <c r="R50" s="19">
        <f t="shared" si="8"/>
        <v>0</v>
      </c>
      <c r="S50" s="19">
        <f t="shared" si="8"/>
        <v>0</v>
      </c>
      <c r="T50" s="19">
        <f t="shared" si="8"/>
        <v>0</v>
      </c>
      <c r="U50" s="19">
        <f t="shared" si="8"/>
        <v>0</v>
      </c>
      <c r="V50" s="19">
        <f t="shared" si="8"/>
        <v>0</v>
      </c>
      <c r="W50" s="19">
        <f t="shared" si="8"/>
        <v>0</v>
      </c>
      <c r="X50" s="19">
        <f t="shared" si="8"/>
        <v>0</v>
      </c>
      <c r="Y50" s="10">
        <f t="shared" si="9"/>
        <v>0</v>
      </c>
      <c r="Z50" s="10">
        <f t="shared" si="3"/>
        <v>0</v>
      </c>
    </row>
    <row r="51" spans="1:26" ht="12.75" x14ac:dyDescent="0.15">
      <c r="A51" s="25" t="s">
        <v>43</v>
      </c>
      <c r="B51" s="22">
        <v>223403</v>
      </c>
      <c r="C51" s="22"/>
      <c r="D51" s="19">
        <f>ROUNDDOWN($B51*D$3,0)+3</f>
        <v>95833</v>
      </c>
      <c r="E51" s="19">
        <f t="shared" si="7"/>
        <v>15244</v>
      </c>
      <c r="F51" s="19">
        <f t="shared" si="7"/>
        <v>19077</v>
      </c>
      <c r="G51" s="19">
        <f t="shared" si="7"/>
        <v>22432</v>
      </c>
      <c r="H51" s="19">
        <f t="shared" si="7"/>
        <v>28051</v>
      </c>
      <c r="I51" s="19">
        <f t="shared" si="7"/>
        <v>25791</v>
      </c>
      <c r="J51" s="19">
        <f t="shared" si="7"/>
        <v>16975</v>
      </c>
      <c r="K51" s="19">
        <f>ROUNDDOWN($B51*K$3,0)</f>
        <v>17097</v>
      </c>
      <c r="L51" s="19">
        <f t="shared" si="7"/>
        <v>17354</v>
      </c>
      <c r="M51" s="19">
        <f t="shared" si="7"/>
        <v>24340</v>
      </c>
      <c r="N51" s="19">
        <f t="shared" si="7"/>
        <v>51285</v>
      </c>
      <c r="O51" s="19">
        <f t="shared" si="7"/>
        <v>29197</v>
      </c>
      <c r="P51" s="19">
        <f t="shared" si="7"/>
        <v>36910</v>
      </c>
      <c r="Q51" s="19">
        <f t="shared" si="7"/>
        <v>23957</v>
      </c>
      <c r="R51" s="19">
        <f>ROUNDDOWN($B51*R$3,0)</f>
        <v>11929</v>
      </c>
      <c r="S51" s="19">
        <f t="shared" si="8"/>
        <v>17576</v>
      </c>
      <c r="T51" s="19">
        <f t="shared" si="8"/>
        <v>18441</v>
      </c>
      <c r="U51" s="19">
        <f t="shared" si="8"/>
        <v>50420</v>
      </c>
      <c r="V51" s="19">
        <f t="shared" si="8"/>
        <v>22155</v>
      </c>
      <c r="W51" s="19">
        <f t="shared" si="8"/>
        <v>16007</v>
      </c>
      <c r="X51" s="19">
        <f t="shared" si="8"/>
        <v>0</v>
      </c>
      <c r="Y51" s="10">
        <f t="shared" si="9"/>
        <v>223403</v>
      </c>
      <c r="Z51" s="10">
        <f t="shared" si="3"/>
        <v>0</v>
      </c>
    </row>
    <row r="52" spans="1:26" ht="12.75" x14ac:dyDescent="0.15">
      <c r="A52" s="26" t="s">
        <v>170</v>
      </c>
      <c r="B52" s="22"/>
      <c r="C52" s="22"/>
      <c r="D52" s="19">
        <f t="shared" si="7"/>
        <v>0</v>
      </c>
      <c r="E52" s="19">
        <f t="shared" si="7"/>
        <v>0</v>
      </c>
      <c r="F52" s="19">
        <f t="shared" si="7"/>
        <v>0</v>
      </c>
      <c r="G52" s="19">
        <f t="shared" si="7"/>
        <v>0</v>
      </c>
      <c r="H52" s="19">
        <f t="shared" si="7"/>
        <v>0</v>
      </c>
      <c r="I52" s="19">
        <f t="shared" si="7"/>
        <v>0</v>
      </c>
      <c r="J52" s="19">
        <f t="shared" si="7"/>
        <v>0</v>
      </c>
      <c r="K52" s="19">
        <f t="shared" si="7"/>
        <v>0</v>
      </c>
      <c r="L52" s="19">
        <f t="shared" si="7"/>
        <v>0</v>
      </c>
      <c r="M52" s="19">
        <f t="shared" si="7"/>
        <v>0</v>
      </c>
      <c r="N52" s="19">
        <f t="shared" si="7"/>
        <v>0</v>
      </c>
      <c r="O52" s="19">
        <f t="shared" si="7"/>
        <v>0</v>
      </c>
      <c r="P52" s="19">
        <f t="shared" si="7"/>
        <v>0</v>
      </c>
      <c r="Q52" s="19">
        <f t="shared" si="7"/>
        <v>0</v>
      </c>
      <c r="R52" s="19">
        <f t="shared" si="8"/>
        <v>0</v>
      </c>
      <c r="S52" s="19">
        <f t="shared" si="8"/>
        <v>0</v>
      </c>
      <c r="T52" s="19">
        <f t="shared" si="8"/>
        <v>0</v>
      </c>
      <c r="U52" s="19">
        <f t="shared" si="8"/>
        <v>0</v>
      </c>
      <c r="V52" s="19">
        <f t="shared" si="8"/>
        <v>0</v>
      </c>
      <c r="W52" s="19">
        <f t="shared" si="8"/>
        <v>0</v>
      </c>
      <c r="X52" s="19">
        <f t="shared" si="8"/>
        <v>0</v>
      </c>
      <c r="Y52" s="10">
        <f t="shared" ref="Y52:Y55" si="10">SUM(D52:J52)</f>
        <v>0</v>
      </c>
      <c r="Z52" s="10">
        <f t="shared" si="3"/>
        <v>0</v>
      </c>
    </row>
    <row r="53" spans="1:26" ht="12.75" x14ac:dyDescent="0.15">
      <c r="A53" s="26" t="s">
        <v>171</v>
      </c>
      <c r="B53" s="22"/>
      <c r="C53" s="22"/>
      <c r="D53" s="19">
        <f t="shared" si="7"/>
        <v>0</v>
      </c>
      <c r="E53" s="19">
        <f t="shared" si="7"/>
        <v>0</v>
      </c>
      <c r="F53" s="19">
        <f t="shared" si="7"/>
        <v>0</v>
      </c>
      <c r="G53" s="19">
        <f t="shared" si="7"/>
        <v>0</v>
      </c>
      <c r="H53" s="19">
        <f t="shared" si="7"/>
        <v>0</v>
      </c>
      <c r="I53" s="19">
        <f t="shared" si="7"/>
        <v>0</v>
      </c>
      <c r="J53" s="19">
        <f t="shared" si="7"/>
        <v>0</v>
      </c>
      <c r="K53" s="19">
        <f t="shared" si="7"/>
        <v>0</v>
      </c>
      <c r="L53" s="19">
        <f t="shared" si="7"/>
        <v>0</v>
      </c>
      <c r="M53" s="19">
        <f t="shared" si="7"/>
        <v>0</v>
      </c>
      <c r="N53" s="19">
        <f t="shared" si="7"/>
        <v>0</v>
      </c>
      <c r="O53" s="19">
        <f t="shared" si="7"/>
        <v>0</v>
      </c>
      <c r="P53" s="19">
        <f t="shared" si="7"/>
        <v>0</v>
      </c>
      <c r="Q53" s="19">
        <f t="shared" si="7"/>
        <v>0</v>
      </c>
      <c r="R53" s="19">
        <f t="shared" si="8"/>
        <v>0</v>
      </c>
      <c r="S53" s="19">
        <f t="shared" si="8"/>
        <v>0</v>
      </c>
      <c r="T53" s="19">
        <f t="shared" si="8"/>
        <v>0</v>
      </c>
      <c r="U53" s="19">
        <f t="shared" si="8"/>
        <v>0</v>
      </c>
      <c r="V53" s="19">
        <f t="shared" si="8"/>
        <v>0</v>
      </c>
      <c r="W53" s="19">
        <f t="shared" si="8"/>
        <v>0</v>
      </c>
      <c r="X53" s="19">
        <f t="shared" si="8"/>
        <v>0</v>
      </c>
      <c r="Y53" s="10">
        <f t="shared" si="10"/>
        <v>0</v>
      </c>
      <c r="Z53" s="10">
        <f t="shared" si="3"/>
        <v>0</v>
      </c>
    </row>
    <row r="54" spans="1:26" ht="12.75" x14ac:dyDescent="0.15">
      <c r="A54" s="26" t="s">
        <v>172</v>
      </c>
      <c r="B54" s="22"/>
      <c r="C54" s="22"/>
      <c r="D54" s="19">
        <f t="shared" si="7"/>
        <v>0</v>
      </c>
      <c r="E54" s="19">
        <f t="shared" si="7"/>
        <v>0</v>
      </c>
      <c r="F54" s="19">
        <f t="shared" si="7"/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 t="shared" si="7"/>
        <v>0</v>
      </c>
      <c r="K54" s="19">
        <f t="shared" si="7"/>
        <v>0</v>
      </c>
      <c r="L54" s="19">
        <f t="shared" si="7"/>
        <v>0</v>
      </c>
      <c r="M54" s="19">
        <f t="shared" si="7"/>
        <v>0</v>
      </c>
      <c r="N54" s="19">
        <f t="shared" si="7"/>
        <v>0</v>
      </c>
      <c r="O54" s="19">
        <f t="shared" si="7"/>
        <v>0</v>
      </c>
      <c r="P54" s="19">
        <f t="shared" si="7"/>
        <v>0</v>
      </c>
      <c r="Q54" s="19">
        <f t="shared" si="7"/>
        <v>0</v>
      </c>
      <c r="R54" s="19">
        <f t="shared" si="8"/>
        <v>0</v>
      </c>
      <c r="S54" s="19">
        <f t="shared" si="8"/>
        <v>0</v>
      </c>
      <c r="T54" s="19">
        <f t="shared" si="8"/>
        <v>0</v>
      </c>
      <c r="U54" s="19">
        <f t="shared" si="8"/>
        <v>0</v>
      </c>
      <c r="V54" s="19">
        <f t="shared" si="8"/>
        <v>0</v>
      </c>
      <c r="W54" s="19">
        <f t="shared" si="8"/>
        <v>0</v>
      </c>
      <c r="X54" s="19">
        <f t="shared" si="8"/>
        <v>0</v>
      </c>
      <c r="Y54" s="10">
        <f t="shared" si="10"/>
        <v>0</v>
      </c>
      <c r="Z54" s="10">
        <f t="shared" si="3"/>
        <v>0</v>
      </c>
    </row>
    <row r="55" spans="1:26" ht="13.5" thickBot="1" x14ac:dyDescent="0.2">
      <c r="A55" s="27" t="s">
        <v>173</v>
      </c>
      <c r="B55" s="23">
        <v>223403</v>
      </c>
      <c r="C55" s="31"/>
      <c r="D55" s="19">
        <f>ROUNDDOWN($B55*D$3,0)+3</f>
        <v>95833</v>
      </c>
      <c r="E55" s="19">
        <f t="shared" si="7"/>
        <v>15244</v>
      </c>
      <c r="F55" s="19">
        <f t="shared" si="7"/>
        <v>19077</v>
      </c>
      <c r="G55" s="19">
        <f t="shared" si="7"/>
        <v>22432</v>
      </c>
      <c r="H55" s="19">
        <f t="shared" si="7"/>
        <v>28051</v>
      </c>
      <c r="I55" s="19">
        <f t="shared" si="7"/>
        <v>25791</v>
      </c>
      <c r="J55" s="19">
        <f t="shared" si="7"/>
        <v>16975</v>
      </c>
      <c r="K55" s="19">
        <f>ROUNDDOWN($B55*K$3,0)</f>
        <v>17097</v>
      </c>
      <c r="L55" s="19">
        <f t="shared" si="7"/>
        <v>17354</v>
      </c>
      <c r="M55" s="19">
        <f t="shared" si="7"/>
        <v>24340</v>
      </c>
      <c r="N55" s="19">
        <f t="shared" si="7"/>
        <v>51285</v>
      </c>
      <c r="O55" s="19">
        <f t="shared" si="7"/>
        <v>29197</v>
      </c>
      <c r="P55" s="19">
        <f t="shared" si="7"/>
        <v>36910</v>
      </c>
      <c r="Q55" s="19">
        <f t="shared" si="7"/>
        <v>23957</v>
      </c>
      <c r="R55" s="19">
        <f>ROUNDDOWN($B55*R$3,0)</f>
        <v>11929</v>
      </c>
      <c r="S55" s="19">
        <f t="shared" si="8"/>
        <v>17576</v>
      </c>
      <c r="T55" s="19">
        <f t="shared" si="8"/>
        <v>18441</v>
      </c>
      <c r="U55" s="19">
        <f t="shared" si="8"/>
        <v>50420</v>
      </c>
      <c r="V55" s="19">
        <f t="shared" si="8"/>
        <v>22155</v>
      </c>
      <c r="W55" s="19">
        <f t="shared" si="8"/>
        <v>16007</v>
      </c>
      <c r="X55" s="19">
        <f t="shared" si="8"/>
        <v>0</v>
      </c>
      <c r="Y55" s="10">
        <f t="shared" si="10"/>
        <v>223403</v>
      </c>
      <c r="Z55" s="10">
        <f t="shared" si="3"/>
        <v>0</v>
      </c>
    </row>
    <row r="57" spans="1:26" ht="13.5" customHeight="1" x14ac:dyDescent="0.15">
      <c r="A57" s="37" t="s">
        <v>169</v>
      </c>
      <c r="B57" s="37"/>
      <c r="C57" s="30"/>
      <c r="D57" s="3">
        <f>D51-'貸借対照表（BS）'!D52</f>
        <v>0</v>
      </c>
      <c r="E57" s="3">
        <f>E51-'貸借対照表（BS）'!E52</f>
        <v>0</v>
      </c>
      <c r="F57" s="3">
        <f>F51-'貸借対照表（BS）'!F52</f>
        <v>0</v>
      </c>
      <c r="G57" s="3">
        <f>G51-'貸借対照表（BS）'!G52</f>
        <v>0</v>
      </c>
      <c r="H57" s="3">
        <f>H51-'貸借対照表（BS）'!H52</f>
        <v>0</v>
      </c>
      <c r="I57" s="3">
        <f>I51-'貸借対照表（BS）'!I52</f>
        <v>0</v>
      </c>
      <c r="J57" s="3">
        <f>J51-'貸借対照表（BS）'!J52</f>
        <v>0</v>
      </c>
      <c r="K57" s="3">
        <f>K51-'貸借対照表（BS）'!K52</f>
        <v>0</v>
      </c>
      <c r="L57" s="3">
        <f>L51-'貸借対照表（BS）'!L52</f>
        <v>0</v>
      </c>
      <c r="M57" s="3">
        <f>M51-'貸借対照表（BS）'!M52</f>
        <v>0</v>
      </c>
      <c r="N57" s="3">
        <f>N51-'貸借対照表（BS）'!N52</f>
        <v>0</v>
      </c>
      <c r="O57" s="3">
        <f>O51-'貸借対照表（BS）'!O52</f>
        <v>0</v>
      </c>
      <c r="P57" s="3">
        <f>P51-'貸借対照表（BS）'!P52</f>
        <v>0</v>
      </c>
      <c r="Q57" s="3">
        <f>Q51-'貸借対照表（BS）'!Q52</f>
        <v>0</v>
      </c>
      <c r="R57" s="3">
        <f>R51-'貸借対照表（BS）'!R52</f>
        <v>0</v>
      </c>
      <c r="S57" s="3">
        <f>S51-'貸借対照表（BS）'!S52</f>
        <v>0</v>
      </c>
      <c r="T57" s="3">
        <f>T51-'貸借対照表（BS）'!T52</f>
        <v>0</v>
      </c>
      <c r="U57" s="3">
        <f>U51-'貸借対照表（BS）'!U52</f>
        <v>0</v>
      </c>
      <c r="V57" s="3">
        <f>V51-'貸借対照表（BS）'!V52</f>
        <v>0</v>
      </c>
      <c r="W57" s="3">
        <f>W51-'貸借対照表（BS）'!W52</f>
        <v>0</v>
      </c>
      <c r="X57" s="3">
        <f>X51-'貸借対照表（BS）'!X52</f>
        <v>0</v>
      </c>
      <c r="Y57" s="3">
        <f>Y51-'貸借対照表（BS）'!Y52</f>
        <v>0</v>
      </c>
      <c r="Z57" s="3">
        <f>Z51-'貸借対照表（BS）'!Z512</f>
        <v>0</v>
      </c>
    </row>
  </sheetData>
  <mergeCells count="3">
    <mergeCell ref="Y2:Y3"/>
    <mergeCell ref="Z2:Z3"/>
    <mergeCell ref="A57:B57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按分率</vt:lpstr>
      <vt:lpstr>貸借対照表（BS）</vt:lpstr>
      <vt:lpstr>行政コスト計算書（PL）</vt:lpstr>
      <vt:lpstr>純資産変動計算書（NW）</vt:lpstr>
      <vt:lpstr>資金収支計算書（CF）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匡弘 岡本</cp:lastModifiedBy>
  <cp:lastPrinted>2016-12-21T01:15:12Z</cp:lastPrinted>
  <dcterms:created xsi:type="dcterms:W3CDTF">2016-12-12T23:36:52Z</dcterms:created>
  <dcterms:modified xsi:type="dcterms:W3CDTF">2025-02-01T01:00:13Z</dcterms:modified>
</cp:coreProperties>
</file>